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rian BARBU\Desktop\MFF 28-34\"/>
    </mc:Choice>
  </mc:AlternateContent>
  <xr:revisionPtr revIDLastSave="0" documentId="8_{6DA00E7F-AED8-4DED-8BCE-46D3569F827B}" xr6:coauthVersionLast="47" xr6:coauthVersionMax="47" xr10:uidLastSave="{00000000-0000-0000-0000-000000000000}"/>
  <bookViews>
    <workbookView xWindow="-108" yWindow="-108" windowWidth="23256" windowHeight="12456" xr2:uid="{FA3AA6C7-D42A-4D83-B4CC-9147D6AE60D6}"/>
  </bookViews>
  <sheets>
    <sheet name="rezidential" sheetId="6" r:id="rId1"/>
    <sheet name="public" sheetId="7" r:id="rId2"/>
    <sheet name="gj" sheetId="1" r:id="rId3"/>
    <sheet name="hd" sheetId="2" r:id="rId4"/>
    <sheet name="gl" sheetId="3" r:id="rId5"/>
    <sheet name="ph" sheetId="4" r:id="rId6"/>
    <sheet name="ms" sheetId="5" r:id="rId7"/>
  </sheets>
  <definedNames>
    <definedName name="_xlnm._FilterDatabase" localSheetId="3" hidden="1">hd!$A$1:$R$27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7" l="1"/>
  <c r="C17" i="7"/>
  <c r="D14" i="7"/>
  <c r="E14" i="7"/>
  <c r="F14" i="7"/>
  <c r="G14" i="7"/>
  <c r="H14" i="7"/>
  <c r="I14" i="7"/>
  <c r="J14" i="7"/>
  <c r="K14" i="7"/>
  <c r="L14" i="7"/>
  <c r="M14" i="7"/>
  <c r="D15" i="7"/>
  <c r="E15" i="7"/>
  <c r="F15" i="7"/>
  <c r="G15" i="7"/>
  <c r="H15" i="7"/>
  <c r="I15" i="7"/>
  <c r="J15" i="7"/>
  <c r="K15" i="7"/>
  <c r="L15" i="7"/>
  <c r="M15" i="7"/>
  <c r="C15" i="7"/>
  <c r="C14" i="7"/>
  <c r="D15" i="6"/>
  <c r="E15" i="6"/>
  <c r="F15" i="6"/>
  <c r="G15" i="6"/>
  <c r="H15" i="6"/>
  <c r="I15" i="6"/>
  <c r="J15" i="6"/>
  <c r="K15" i="6"/>
  <c r="L15" i="6"/>
  <c r="M15" i="6"/>
  <c r="C15" i="6"/>
  <c r="D14" i="6"/>
  <c r="E14" i="6"/>
  <c r="F14" i="6"/>
  <c r="G14" i="6"/>
  <c r="H14" i="6"/>
  <c r="I14" i="6"/>
  <c r="J14" i="6"/>
  <c r="K14" i="6"/>
  <c r="L14" i="6"/>
  <c r="M14" i="6"/>
  <c r="C14" i="6"/>
  <c r="I34" i="2"/>
  <c r="J34" i="2"/>
  <c r="M34" i="2"/>
  <c r="N34" i="2"/>
  <c r="P34" i="2"/>
  <c r="Q34" i="2"/>
  <c r="R34" i="2"/>
  <c r="I33" i="2"/>
  <c r="J33" i="2"/>
  <c r="K33" i="2"/>
  <c r="K34" i="2" s="1"/>
  <c r="L33" i="2"/>
  <c r="L34" i="2" s="1"/>
  <c r="M33" i="2"/>
  <c r="N33" i="2"/>
  <c r="O33" i="2"/>
  <c r="O34" i="2" s="1"/>
  <c r="P33" i="2"/>
  <c r="Q33" i="2"/>
  <c r="R33" i="2"/>
  <c r="H33" i="2"/>
  <c r="H34" i="2" s="1"/>
  <c r="I35" i="5"/>
  <c r="J35" i="5"/>
  <c r="K35" i="5"/>
  <c r="L35" i="5"/>
  <c r="M35" i="5"/>
  <c r="N35" i="5"/>
  <c r="O35" i="5"/>
  <c r="P35" i="5"/>
  <c r="Q35" i="5"/>
  <c r="R35" i="5"/>
  <c r="I34" i="5"/>
  <c r="J34" i="5"/>
  <c r="K34" i="5"/>
  <c r="L34" i="5"/>
  <c r="M34" i="5"/>
  <c r="N34" i="5"/>
  <c r="O34" i="5"/>
  <c r="P34" i="5"/>
  <c r="Q34" i="5"/>
  <c r="R34" i="5"/>
  <c r="H35" i="5"/>
  <c r="H34" i="5"/>
  <c r="I32" i="5"/>
  <c r="I33" i="5" s="1"/>
  <c r="J32" i="5"/>
  <c r="J33" i="5" s="1"/>
  <c r="K32" i="5"/>
  <c r="K33" i="5" s="1"/>
  <c r="L32" i="5"/>
  <c r="L33" i="5" s="1"/>
  <c r="M32" i="5"/>
  <c r="M33" i="5" s="1"/>
  <c r="N32" i="5"/>
  <c r="N33" i="5" s="1"/>
  <c r="O32" i="5"/>
  <c r="O33" i="5" s="1"/>
  <c r="P32" i="5"/>
  <c r="P33" i="5" s="1"/>
  <c r="Q32" i="5"/>
  <c r="R32" i="5"/>
  <c r="Q33" i="5"/>
  <c r="R33" i="5"/>
  <c r="H33" i="5"/>
  <c r="H32" i="5"/>
  <c r="I31" i="5"/>
  <c r="J31" i="5"/>
  <c r="K31" i="5"/>
  <c r="L31" i="5"/>
  <c r="M31" i="5"/>
  <c r="N31" i="5"/>
  <c r="O31" i="5"/>
  <c r="P31" i="5"/>
  <c r="Q31" i="5"/>
  <c r="R31" i="5"/>
  <c r="H31" i="5"/>
  <c r="I12" i="4"/>
  <c r="J12" i="4"/>
  <c r="K12" i="4"/>
  <c r="L12" i="4"/>
  <c r="M12" i="4"/>
  <c r="N12" i="4"/>
  <c r="O12" i="4"/>
  <c r="P12" i="4"/>
  <c r="Q12" i="4"/>
  <c r="R12" i="4"/>
  <c r="H12" i="4"/>
  <c r="I10" i="4"/>
  <c r="J10" i="4"/>
  <c r="K10" i="4"/>
  <c r="L10" i="4"/>
  <c r="M10" i="4"/>
  <c r="N10" i="4"/>
  <c r="O10" i="4"/>
  <c r="P10" i="4"/>
  <c r="Q10" i="4"/>
  <c r="R10" i="4"/>
  <c r="H10" i="4"/>
  <c r="I9" i="4"/>
  <c r="J9" i="4"/>
  <c r="K9" i="4"/>
  <c r="L9" i="4"/>
  <c r="M9" i="4"/>
  <c r="N9" i="4"/>
  <c r="O9" i="4"/>
  <c r="P9" i="4"/>
  <c r="Q9" i="4"/>
  <c r="R9" i="4"/>
  <c r="H9" i="4"/>
  <c r="I8" i="4"/>
  <c r="J8" i="4"/>
  <c r="K8" i="4"/>
  <c r="L8" i="4"/>
  <c r="M8" i="4"/>
  <c r="N8" i="4"/>
  <c r="O8" i="4"/>
  <c r="P8" i="4"/>
  <c r="Q8" i="4"/>
  <c r="R8" i="4"/>
  <c r="H8" i="4"/>
  <c r="I5" i="3"/>
  <c r="J5" i="3"/>
  <c r="K5" i="3"/>
  <c r="L5" i="3"/>
  <c r="M5" i="3"/>
  <c r="N5" i="3"/>
  <c r="O5" i="3"/>
  <c r="P5" i="3"/>
  <c r="Q5" i="3"/>
  <c r="R5" i="3"/>
  <c r="H5" i="3"/>
  <c r="I31" i="2"/>
  <c r="I32" i="2" s="1"/>
  <c r="J31" i="2"/>
  <c r="J32" i="2" s="1"/>
  <c r="K31" i="2"/>
  <c r="K32" i="2" s="1"/>
  <c r="L31" i="2"/>
  <c r="L32" i="2" s="1"/>
  <c r="M31" i="2"/>
  <c r="M32" i="2" s="1"/>
  <c r="N31" i="2"/>
  <c r="N32" i="2" s="1"/>
  <c r="O31" i="2"/>
  <c r="O32" i="2" s="1"/>
  <c r="P31" i="2"/>
  <c r="P32" i="2" s="1"/>
  <c r="Q31" i="2"/>
  <c r="Q32" i="2" s="1"/>
  <c r="R31" i="2"/>
  <c r="H31" i="2"/>
  <c r="H32" i="2" s="1"/>
  <c r="I29" i="2"/>
  <c r="J29" i="2"/>
  <c r="K29" i="2"/>
  <c r="L29" i="2"/>
  <c r="M29" i="2"/>
  <c r="N29" i="2"/>
  <c r="O29" i="2"/>
  <c r="P29" i="2"/>
  <c r="Q29" i="2"/>
  <c r="R29" i="2"/>
  <c r="H29" i="2"/>
  <c r="J10" i="1"/>
  <c r="K10" i="1"/>
  <c r="L10" i="1"/>
  <c r="M10" i="1"/>
  <c r="N10" i="1"/>
  <c r="O10" i="1"/>
  <c r="P10" i="1"/>
  <c r="Q10" i="1"/>
  <c r="R10" i="1"/>
  <c r="S10" i="1"/>
  <c r="I10" i="1"/>
</calcChain>
</file>

<file path=xl/sharedStrings.xml><?xml version="1.0" encoding="utf-8"?>
<sst xmlns="http://schemas.openxmlformats.org/spreadsheetml/2006/main" count="333" uniqueCount="126">
  <si>
    <t>Nr. crt</t>
  </si>
  <si>
    <t>Număr</t>
  </si>
  <si>
    <t>Dată semnare</t>
  </si>
  <si>
    <t>Titlul proiect</t>
  </si>
  <si>
    <t>Cerere C5</t>
  </si>
  <si>
    <t>Beneficiar</t>
  </si>
  <si>
    <t>Județ</t>
  </si>
  <si>
    <t>Valoare contract (fără tva)</t>
  </si>
  <si>
    <t>Valoare contract (tva)</t>
  </si>
  <si>
    <t>Total contract</t>
  </si>
  <si>
    <t>Valoare plătită (fără tva)</t>
  </si>
  <si>
    <t>Valoare plătită (tva)</t>
  </si>
  <si>
    <t>Total plătit</t>
  </si>
  <si>
    <t>Valoare ramasă de plată (fără tva)</t>
  </si>
  <si>
    <t>Valoarea rămasă de plată (tva)</t>
  </si>
  <si>
    <t>Total rămas de plată</t>
  </si>
  <si>
    <t>Nr statii</t>
  </si>
  <si>
    <t>Suprafata</t>
  </si>
  <si>
    <t xml:space="preserve">Renovare Energetica Bl 21, Strada Alexandru Ioan Cuza, </t>
  </si>
  <si>
    <t>Municipiul Targu Jiu</t>
  </si>
  <si>
    <t>C5-A3.1-284</t>
  </si>
  <si>
    <t>TÂRGU JIU</t>
  </si>
  <si>
    <t>GORJ</t>
  </si>
  <si>
    <t xml:space="preserve">Renovare energetica bloc nr. 112, strada 1 Decembrie </t>
  </si>
  <si>
    <t>1918,Municipiul Targu Jiu</t>
  </si>
  <si>
    <t>C5-A3.1-291</t>
  </si>
  <si>
    <t>Renovare energetica Bloc Nr. 47, Bulevardul Constantin Brancusi, Municipiul Targu Jiu</t>
  </si>
  <si>
    <t>C5-A3.1-286</t>
  </si>
  <si>
    <t>Renovare energetica bloc nr. 54, strada Victoriei, Municipiul Targu Jiu</t>
  </si>
  <si>
    <t>C5-A3.2-146</t>
  </si>
  <si>
    <t>Cresterea eficientei energetice si reabilitarea imobilului Sanatoriul de Pneumoftiziologie Brad</t>
  </si>
  <si>
    <t>C5-B2.1.a-1545</t>
  </si>
  <si>
    <t xml:space="preserve">Județul HUNEDOARA prin </t>
  </si>
  <si>
    <t xml:space="preserve">Consiliul Județean </t>
  </si>
  <si>
    <t>HUNEDOARA</t>
  </si>
  <si>
    <t xml:space="preserve">Creșterea eficienței energetice și reabilitarea imobilului Palat </t>
  </si>
  <si>
    <t xml:space="preserve">Administrativ, B.dul 1 Decembrie 1918, nr. 30 </t>
  </si>
  <si>
    <t>C5-B2.1.a-367</t>
  </si>
  <si>
    <t>Creșterea eficienței energetice și reabilitarea imobilului Centrului de Îngrijire și Asistență pentru Persoane Adulte cu Dizabilități - URICANI</t>
  </si>
  <si>
    <t>C5-B2.1.a-485</t>
  </si>
  <si>
    <t>Creșterea eficienței energetice și reabilitarea imobilului clădire Secție Pediatrie</t>
  </si>
  <si>
    <t>C5-B2.1.a-562</t>
  </si>
  <si>
    <t xml:space="preserve">Cresterea eficientei energetice si reabilitarea imobilului Muzeul </t>
  </si>
  <si>
    <t>Civilizației Dacice și Romane Deva - Magna Curia</t>
  </si>
  <si>
    <t>C5-B2.1.a-579</t>
  </si>
  <si>
    <t>Crestrea eficientei energetice si reabilitarea imobilului Sanatoriu de Pneumoftiziologie Geoagiu - Bloc Personal (bloc locuinta medici)</t>
  </si>
  <si>
    <t>C5-B2.2.a-532</t>
  </si>
  <si>
    <t xml:space="preserve">Cresterea eficienței energetice și reabilitarea imobilului Palat </t>
  </si>
  <si>
    <t>Administrativ, B-dul 1 Decembrie 1918, nr. 28</t>
  </si>
  <si>
    <t>C5-B2.2.a-535</t>
  </si>
  <si>
    <t>Cresterea eficientei energetice si reabilitarea cladirii administrative aferente Castelului Nopcsa - Santamarie Orlea</t>
  </si>
  <si>
    <t>C5-B2.2.a-558</t>
  </si>
  <si>
    <t>ENERGETIEFICIENTIZARE CA CLADIRI REZIDENTIALE ORAS PETRILA ETAPA XI</t>
  </si>
  <si>
    <t>C5-A2-17</t>
  </si>
  <si>
    <t>PETRILA</t>
  </si>
  <si>
    <t xml:space="preserve">Renovarea energetica a Liceului de Transporturi Auto „Traian </t>
  </si>
  <si>
    <t>Vuia” (corpurile C2, C3, C4, C5, C6, C7, C8)</t>
  </si>
  <si>
    <t>C5-B2.1.a-1757</t>
  </si>
  <si>
    <t>GALAȚI</t>
  </si>
  <si>
    <t>Renovare clădire – Colegiul Național Mihai Viteazul – Aripa Nord</t>
  </si>
  <si>
    <t>C5-B2.1.a-574</t>
  </si>
  <si>
    <t>PLOIEȘTI</t>
  </si>
  <si>
    <t>PRAHOVA</t>
  </si>
  <si>
    <t xml:space="preserve">„Reabilitare, restaurare, modernizare și consolidare imobil Palatul Culturii” </t>
  </si>
  <si>
    <t>C5-B1-12</t>
  </si>
  <si>
    <t xml:space="preserve">Județul PRAHOVA prin </t>
  </si>
  <si>
    <t>Anvelopare blocuri Lot P1</t>
  </si>
  <si>
    <t>C5-A3.1-552</t>
  </si>
  <si>
    <t xml:space="preserve">“Reabilitare energetică moderată a Școlii Gimnaziale Aurel </t>
  </si>
  <si>
    <t>Mosora, Municipiul Sighișoara, județul Mureș”</t>
  </si>
  <si>
    <t>C5-B2.1.a-1494</t>
  </si>
  <si>
    <t>SIGHIȘOARA</t>
  </si>
  <si>
    <t>MUREȘ</t>
  </si>
  <si>
    <t xml:space="preserve">”Reabilitare energetică moderată Școlii Gimnaziale  ”Victor Jinga” </t>
  </si>
  <si>
    <t>- Municipiul Sighișoara, județul Mureș”</t>
  </si>
  <si>
    <t>C5-B2.1.a-1639</t>
  </si>
  <si>
    <t>”Reabilitare energetică moderată a Grădiniței cu program normal nr. 1 Sighișoara, județul Mureș”</t>
  </si>
  <si>
    <t>C5-B2.1.a-1657</t>
  </si>
  <si>
    <t xml:space="preserve">”Reabilitare energetică moderată a sălii de sport a Liceului </t>
  </si>
  <si>
    <t>Teoretic ”Joseph Haltrich, Municipiul Sighișoara, județul Mureș”</t>
  </si>
  <si>
    <t>C5-B2.1.a-1696</t>
  </si>
  <si>
    <t>”Reabilitare energetică moderată a clădirii publice având destinația Primăria Sighișoara, Municipiul Sighișoara, județul Mureș”</t>
  </si>
  <si>
    <t>C5-B2.1.a-429</t>
  </si>
  <si>
    <t>”Reabilitare și eficientizare energetică clădiri cu funcțiuni medicale în Municipiul Sighișoara, strada Zaharia Boiu, nr. 29, județul Mureș”</t>
  </si>
  <si>
    <t>C5-B2.1.a-730</t>
  </si>
  <si>
    <t xml:space="preserve">”Reabilitare energetică moderată a Liceului Tehnologic nr. 1 </t>
  </si>
  <si>
    <t>Sighișoara, județul Mureș”</t>
  </si>
  <si>
    <t>C5-B2.1.a-734</t>
  </si>
  <si>
    <t xml:space="preserve">”Reabilitare energetică moderată a Școlii Gimnaziale Radu Popa </t>
  </si>
  <si>
    <t>C5-B2.1.a-737</t>
  </si>
  <si>
    <t xml:space="preserve">”Reabilitare energetică moderată a Școlii Gimnaziale Miron </t>
  </si>
  <si>
    <t>Neagu Sighișoara, județul Mureș”</t>
  </si>
  <si>
    <t>C5-B2.1.a-738</t>
  </si>
  <si>
    <t>”Reabilitare energetică moderată a Școlii Primare Dealul Viilor, județul Mureș”</t>
  </si>
  <si>
    <t>C5-B2.1.a-743</t>
  </si>
  <si>
    <t>”Reabilitare și eficientizare energetică clădiri cu funcțiuni medicale în Municipiul Sighișoara, strada Zaharia Boiu, nr. 42, județul Mureș”</t>
  </si>
  <si>
    <t>C5-B2.1.a-745</t>
  </si>
  <si>
    <t xml:space="preserve">Renovare energetică a blocului de locuinte din orasul Sovata </t>
  </si>
  <si>
    <t>Strada Principala Nr.187 Judetul Mures</t>
  </si>
  <si>
    <t>C5-A3.1-257</t>
  </si>
  <si>
    <t>SOVATA</t>
  </si>
  <si>
    <t>Renovarea energetică a 2 blocuri de locuințe din orașul Sovata, județul Mureș, pentru tranziția către un fond construit rezilient și verde</t>
  </si>
  <si>
    <t>C5-A3.1-261</t>
  </si>
  <si>
    <t xml:space="preserve">Renovare energetică a blocului de locuințe din orașul Sovata, Str. </t>
  </si>
  <si>
    <t>Principală nr.199, județul Mureș</t>
  </si>
  <si>
    <t>C5-A3.1-342</t>
  </si>
  <si>
    <t xml:space="preserve">EFICIENTIZARE ENERGETICA SCOALA GIMNAZIALA NR. 7 DIN </t>
  </si>
  <si>
    <t xml:space="preserve">MUNICIPIUL TARGU-MURES </t>
  </si>
  <si>
    <t>C5-B2.1.a-1704</t>
  </si>
  <si>
    <t>TÂRGU MUREȘ</t>
  </si>
  <si>
    <t xml:space="preserve">EFICIENTIZARE ENERGETICĂ ȘCOALA GIMNAZIALĂ "GEORGE </t>
  </si>
  <si>
    <t>COȘBUC" ÎN MUNICIPIUL TÂRGU MUREȘ, JUDEȚUL MUREȘ</t>
  </si>
  <si>
    <t>C5-B2.1.a-1705</t>
  </si>
  <si>
    <t xml:space="preserve">EFICIENTIZARE ENERGETICĂ ȘCOALA GIMNAZIALĂ "TUDOR </t>
  </si>
  <si>
    <t>VLADIMIRESCU" ÎN MUNICIPIUL TÂRGU MUREȘ, JUDEȚUL MUREȘ</t>
  </si>
  <si>
    <t>C5-B2.1.a-1743</t>
  </si>
  <si>
    <t>public</t>
  </si>
  <si>
    <t>euro</t>
  </si>
  <si>
    <t>rezidential</t>
  </si>
  <si>
    <t>Gorj</t>
  </si>
  <si>
    <t>lei</t>
  </si>
  <si>
    <t>Hunedoara</t>
  </si>
  <si>
    <t>Prahova</t>
  </si>
  <si>
    <t>Mures</t>
  </si>
  <si>
    <t>Total</t>
  </si>
  <si>
    <t>Galati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</si>
</sst>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6.5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4" fontId="0" fillId="0" borderId="0" xfId="0" applyNumberFormat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64" fontId="0" fillId="0" borderId="0" xfId="1" applyFont="1"/>
    <xf numFmtId="0" fontId="3" fillId="0" borderId="0" xfId="0" applyFont="1"/>
    <xf numFmtId="0" fontId="0" fillId="3" borderId="0" xfId="0" applyFill="1"/>
    <xf numFmtId="0" fontId="0" fillId="4" borderId="0" xfId="0" applyFill="1"/>
    <xf numFmtId="0" fontId="3" fillId="3" borderId="0" xfId="0" applyFont="1" applyFill="1"/>
    <xf numFmtId="0" fontId="4" fillId="3" borderId="0" xfId="0" applyFont="1" applyFill="1"/>
    <xf numFmtId="164" fontId="4" fillId="3" borderId="14" xfId="1" applyFont="1" applyFill="1" applyBorder="1"/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4" fontId="6" fillId="0" borderId="5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64" fontId="4" fillId="0" borderId="14" xfId="1" applyFont="1" applyBorder="1"/>
    <xf numFmtId="0" fontId="4" fillId="0" borderId="14" xfId="0" applyFont="1" applyBorder="1"/>
    <xf numFmtId="4" fontId="4" fillId="0" borderId="14" xfId="0" applyNumberFormat="1" applyFont="1" applyBorder="1" applyAlignment="1">
      <alignment horizontal="right"/>
    </xf>
    <xf numFmtId="4" fontId="4" fillId="3" borderId="14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7" xfId="0" applyFont="1" applyBorder="1" applyAlignment="1">
      <alignment vertical="center" wrapText="1"/>
    </xf>
    <xf numFmtId="164" fontId="4" fillId="0" borderId="0" xfId="1" applyFont="1"/>
    <xf numFmtId="0" fontId="6" fillId="0" borderId="7" xfId="0" applyFont="1" applyBorder="1" applyAlignment="1">
      <alignment horizontal="justify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4" fillId="4" borderId="0" xfId="0" applyFont="1" applyFill="1"/>
    <xf numFmtId="4" fontId="4" fillId="4" borderId="14" xfId="0" applyNumberFormat="1" applyFont="1" applyFill="1" applyBorder="1"/>
    <xf numFmtId="164" fontId="4" fillId="4" borderId="14" xfId="1" applyFont="1" applyFill="1" applyBorder="1"/>
    <xf numFmtId="4" fontId="4" fillId="3" borderId="14" xfId="0" applyNumberFormat="1" applyFont="1" applyFill="1" applyBorder="1"/>
    <xf numFmtId="0" fontId="6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justify" vertical="center" wrapText="1"/>
    </xf>
    <xf numFmtId="4" fontId="4" fillId="0" borderId="14" xfId="1" applyNumberFormat="1" applyFont="1" applyBorder="1"/>
    <xf numFmtId="4" fontId="4" fillId="0" borderId="14" xfId="0" applyNumberFormat="1" applyFont="1" applyBorder="1"/>
    <xf numFmtId="4" fontId="4" fillId="0" borderId="0" xfId="0" applyNumberFormat="1" applyFont="1"/>
    <xf numFmtId="0" fontId="5" fillId="4" borderId="0" xfId="0" applyFont="1" applyFill="1" applyAlignment="1">
      <alignment vertical="center" wrapText="1"/>
    </xf>
    <xf numFmtId="0" fontId="3" fillId="4" borderId="0" xfId="0" applyFont="1" applyFill="1"/>
    <xf numFmtId="0" fontId="5" fillId="4" borderId="13" xfId="0" applyFont="1" applyFill="1" applyBorder="1" applyAlignment="1">
      <alignment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4" fontId="6" fillId="3" borderId="9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4" fontId="6" fillId="0" borderId="9" xfId="0" applyNumberFormat="1" applyFont="1" applyBorder="1" applyAlignment="1">
      <alignment vertical="center" wrapText="1"/>
    </xf>
    <xf numFmtId="14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13" xfId="0" applyFont="1" applyBorder="1" applyAlignment="1">
      <alignment vertical="center" wrapText="1"/>
    </xf>
    <xf numFmtId="14" fontId="6" fillId="0" borderId="8" xfId="0" applyNumberFormat="1" applyFont="1" applyBorder="1" applyAlignment="1">
      <alignment vertical="center" wrapText="1"/>
    </xf>
    <xf numFmtId="0" fontId="4" fillId="3" borderId="14" xfId="0" applyFont="1" applyFill="1" applyBorder="1"/>
    <xf numFmtId="0" fontId="5" fillId="2" borderId="12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7" fillId="3" borderId="14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4" fillId="0" borderId="14" xfId="1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8452F-D191-4677-987E-9D04B08219C3}">
  <dimension ref="A1:N19"/>
  <sheetViews>
    <sheetView tabSelected="1" workbookViewId="0">
      <selection activeCell="I23" sqref="I23"/>
    </sheetView>
  </sheetViews>
  <sheetFormatPr defaultRowHeight="14.4" x14ac:dyDescent="0.3"/>
  <cols>
    <col min="1" max="1" width="14.109375" customWidth="1"/>
    <col min="2" max="2" width="9.109375" customWidth="1"/>
    <col min="3" max="3" width="17" bestFit="1" customWidth="1"/>
    <col min="4" max="4" width="13.33203125" bestFit="1" customWidth="1"/>
    <col min="5" max="5" width="14.33203125" bestFit="1" customWidth="1"/>
    <col min="6" max="6" width="13.33203125" bestFit="1" customWidth="1"/>
    <col min="7" max="7" width="11.5546875" bestFit="1" customWidth="1"/>
    <col min="8" max="8" width="13.33203125" bestFit="1" customWidth="1"/>
    <col min="9" max="9" width="14.33203125" bestFit="1" customWidth="1"/>
    <col min="10" max="10" width="13.33203125" bestFit="1" customWidth="1"/>
    <col min="11" max="11" width="14.33203125" bestFit="1" customWidth="1"/>
    <col min="12" max="12" width="9.33203125" bestFit="1" customWidth="1"/>
    <col min="13" max="13" width="10.5546875" bestFit="1" customWidth="1"/>
  </cols>
  <sheetData>
    <row r="1" spans="1:14" ht="42" thickBot="1" x14ac:dyDescent="0.35">
      <c r="A1" s="14" t="s">
        <v>6</v>
      </c>
      <c r="B1" s="79"/>
      <c r="C1" s="80" t="s">
        <v>7</v>
      </c>
      <c r="D1" s="80" t="s">
        <v>8</v>
      </c>
      <c r="E1" s="80" t="s">
        <v>9</v>
      </c>
      <c r="F1" s="80" t="s">
        <v>10</v>
      </c>
      <c r="G1" s="80" t="s">
        <v>11</v>
      </c>
      <c r="H1" s="80" t="s">
        <v>12</v>
      </c>
      <c r="I1" s="80" t="s">
        <v>13</v>
      </c>
      <c r="J1" s="80" t="s">
        <v>14</v>
      </c>
      <c r="K1" s="80" t="s">
        <v>15</v>
      </c>
      <c r="L1" s="79" t="s">
        <v>16</v>
      </c>
      <c r="M1" s="80" t="s">
        <v>17</v>
      </c>
    </row>
    <row r="2" spans="1:14" x14ac:dyDescent="0.3">
      <c r="A2" s="83" t="s">
        <v>119</v>
      </c>
      <c r="B2" s="34" t="s">
        <v>120</v>
      </c>
      <c r="C2" s="33">
        <v>19258422.030000001</v>
      </c>
      <c r="D2" s="33">
        <v>3659100.19</v>
      </c>
      <c r="E2" s="33">
        <v>22917522.219999999</v>
      </c>
      <c r="F2" s="33">
        <v>1080567.3500000001</v>
      </c>
      <c r="G2" s="33">
        <v>203556.77</v>
      </c>
      <c r="H2" s="33">
        <v>1284124.1200000001</v>
      </c>
      <c r="I2" s="33">
        <v>18177854.68</v>
      </c>
      <c r="J2" s="33">
        <v>3455543.42</v>
      </c>
      <c r="K2" s="33">
        <v>21633398.100000001</v>
      </c>
      <c r="L2" s="33">
        <v>0</v>
      </c>
      <c r="M2" s="33">
        <v>18462.169999999998</v>
      </c>
    </row>
    <row r="3" spans="1:14" x14ac:dyDescent="0.3">
      <c r="A3" s="83"/>
      <c r="B3" s="34" t="s">
        <v>117</v>
      </c>
      <c r="C3" s="33">
        <v>3851684.4060000004</v>
      </c>
      <c r="D3" s="33">
        <v>731820.03799999994</v>
      </c>
      <c r="E3" s="33">
        <v>4583504.4440000001</v>
      </c>
      <c r="F3" s="33">
        <v>216113.47000000003</v>
      </c>
      <c r="G3" s="33">
        <v>40711.353999999999</v>
      </c>
      <c r="H3" s="33">
        <v>256824.82400000002</v>
      </c>
      <c r="I3" s="33">
        <v>3635570.9359999998</v>
      </c>
      <c r="J3" s="33">
        <v>691108.68400000001</v>
      </c>
      <c r="K3" s="33">
        <v>4326679.62</v>
      </c>
      <c r="L3" s="33">
        <v>0</v>
      </c>
      <c r="M3" s="33">
        <v>3692.4339999999997</v>
      </c>
    </row>
    <row r="4" spans="1:14" x14ac:dyDescent="0.3">
      <c r="A4" s="83"/>
      <c r="B4" s="2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x14ac:dyDescent="0.3">
      <c r="A5" s="83" t="s">
        <v>121</v>
      </c>
      <c r="B5" s="34" t="s">
        <v>120</v>
      </c>
      <c r="C5" s="33">
        <v>1050011.9099999999</v>
      </c>
      <c r="D5" s="33">
        <v>199502.26</v>
      </c>
      <c r="E5" s="33">
        <v>1249514.17</v>
      </c>
      <c r="F5" s="33">
        <v>54900</v>
      </c>
      <c r="G5" s="33">
        <v>10355</v>
      </c>
      <c r="H5" s="33">
        <v>65255</v>
      </c>
      <c r="I5" s="33">
        <v>995111.91</v>
      </c>
      <c r="J5" s="33">
        <v>189147.26</v>
      </c>
      <c r="K5" s="33">
        <v>1184259.17</v>
      </c>
      <c r="L5" s="33">
        <v>0</v>
      </c>
      <c r="M5" s="33">
        <v>1066.5</v>
      </c>
    </row>
    <row r="6" spans="1:14" x14ac:dyDescent="0.3">
      <c r="A6" s="83"/>
      <c r="B6" s="34" t="s">
        <v>117</v>
      </c>
      <c r="C6" s="33">
        <v>210002.38199999998</v>
      </c>
      <c r="D6" s="33">
        <v>39900.452000000005</v>
      </c>
      <c r="E6" s="33">
        <v>249902.83399999997</v>
      </c>
      <c r="F6" s="33">
        <v>10980</v>
      </c>
      <c r="G6" s="33">
        <v>2071</v>
      </c>
      <c r="H6" s="33">
        <v>13051</v>
      </c>
      <c r="I6" s="33">
        <v>199022.38200000001</v>
      </c>
      <c r="J6" s="33">
        <v>37829.452000000005</v>
      </c>
      <c r="K6" s="33">
        <v>236851.83399999997</v>
      </c>
      <c r="L6" s="33">
        <v>0</v>
      </c>
      <c r="M6" s="33">
        <v>213.3</v>
      </c>
    </row>
    <row r="7" spans="1:14" x14ac:dyDescent="0.3">
      <c r="A7" s="83"/>
      <c r="B7" s="2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4" x14ac:dyDescent="0.3">
      <c r="A8" s="83" t="s">
        <v>122</v>
      </c>
      <c r="B8" s="34" t="s">
        <v>120</v>
      </c>
      <c r="C8" s="33">
        <v>34273806.479999997</v>
      </c>
      <c r="D8" s="33">
        <v>6512023.2300000004</v>
      </c>
      <c r="E8" s="33">
        <v>40785829.710000001</v>
      </c>
      <c r="F8" s="33">
        <v>972783.41</v>
      </c>
      <c r="G8" s="33">
        <v>167721.04999999999</v>
      </c>
      <c r="H8" s="33">
        <v>1140504.46</v>
      </c>
      <c r="I8" s="33">
        <v>33301023.07</v>
      </c>
      <c r="J8" s="33">
        <v>6344302.1799999997</v>
      </c>
      <c r="K8" s="33">
        <v>39645325.25</v>
      </c>
      <c r="L8" s="33">
        <v>0</v>
      </c>
      <c r="M8" s="33">
        <v>34812</v>
      </c>
    </row>
    <row r="9" spans="1:14" x14ac:dyDescent="0.3">
      <c r="A9" s="83"/>
      <c r="B9" s="34" t="s">
        <v>117</v>
      </c>
      <c r="C9" s="33">
        <v>6854761.2959999982</v>
      </c>
      <c r="D9" s="33">
        <v>1302404.6459999997</v>
      </c>
      <c r="E9" s="33">
        <v>8157165.9420000017</v>
      </c>
      <c r="F9" s="33">
        <v>194556.68199999997</v>
      </c>
      <c r="G9" s="33">
        <v>33544.210000000006</v>
      </c>
      <c r="H9" s="33">
        <v>228100.89199999999</v>
      </c>
      <c r="I9" s="33">
        <v>6660204.6140000001</v>
      </c>
      <c r="J9" s="33">
        <v>1268860.4359999998</v>
      </c>
      <c r="K9" s="33">
        <v>7929065.0500000007</v>
      </c>
      <c r="L9" s="33">
        <v>0</v>
      </c>
      <c r="M9" s="33">
        <v>6962.4</v>
      </c>
    </row>
    <row r="10" spans="1:14" x14ac:dyDescent="0.3">
      <c r="A10" s="83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4" x14ac:dyDescent="0.3">
      <c r="A11" s="83" t="s">
        <v>123</v>
      </c>
      <c r="B11" s="34" t="s">
        <v>120</v>
      </c>
      <c r="C11" s="33">
        <v>6563849.4200000018</v>
      </c>
      <c r="D11" s="33">
        <v>1247131.3900000006</v>
      </c>
      <c r="E11" s="33">
        <v>7810980.8100000024</v>
      </c>
      <c r="F11" s="33">
        <v>556500</v>
      </c>
      <c r="G11" s="33">
        <v>102885</v>
      </c>
      <c r="H11" s="33">
        <v>659385</v>
      </c>
      <c r="I11" s="33">
        <v>6007349.4200000018</v>
      </c>
      <c r="J11" s="33">
        <v>1144246.3900000006</v>
      </c>
      <c r="K11" s="33">
        <v>7151595.8100000024</v>
      </c>
      <c r="L11" s="33">
        <v>0</v>
      </c>
      <c r="M11" s="33">
        <v>6666.9199999999983</v>
      </c>
    </row>
    <row r="12" spans="1:14" x14ac:dyDescent="0.3">
      <c r="A12" s="83"/>
      <c r="B12" s="34" t="s">
        <v>117</v>
      </c>
      <c r="C12" s="33">
        <v>1312769.8840000003</v>
      </c>
      <c r="D12" s="33">
        <v>249426.27800000011</v>
      </c>
      <c r="E12" s="33">
        <v>1562196.1620000005</v>
      </c>
      <c r="F12" s="33">
        <v>111300</v>
      </c>
      <c r="G12" s="33">
        <v>20577</v>
      </c>
      <c r="H12" s="33">
        <v>131877</v>
      </c>
      <c r="I12" s="33">
        <v>1201469.8840000003</v>
      </c>
      <c r="J12" s="33">
        <v>228849.27800000011</v>
      </c>
      <c r="K12" s="33">
        <v>1430319.1620000005</v>
      </c>
      <c r="L12" s="33">
        <v>0</v>
      </c>
      <c r="M12" s="33">
        <v>1333.3839999999996</v>
      </c>
    </row>
    <row r="13" spans="1:14" x14ac:dyDescent="0.3">
      <c r="A13" s="83"/>
      <c r="B13" s="2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4" x14ac:dyDescent="0.3">
      <c r="A14" s="82" t="s">
        <v>124</v>
      </c>
      <c r="B14" s="78" t="s">
        <v>120</v>
      </c>
      <c r="C14" s="47">
        <f>C2+C5+C8+C11</f>
        <v>61146089.840000004</v>
      </c>
      <c r="D14" s="47">
        <f t="shared" ref="D14:M14" si="0">D2+D5+D8+D11</f>
        <v>11617757.07</v>
      </c>
      <c r="E14" s="47">
        <f t="shared" si="0"/>
        <v>72763846.909999996</v>
      </c>
      <c r="F14" s="47">
        <f t="shared" si="0"/>
        <v>2664750.7600000002</v>
      </c>
      <c r="G14" s="47">
        <f t="shared" si="0"/>
        <v>484517.81999999995</v>
      </c>
      <c r="H14" s="47">
        <f t="shared" si="0"/>
        <v>3149268.58</v>
      </c>
      <c r="I14" s="47">
        <f t="shared" si="0"/>
        <v>58481339.079999998</v>
      </c>
      <c r="J14" s="47">
        <f t="shared" si="0"/>
        <v>11133239.25</v>
      </c>
      <c r="K14" s="47">
        <f t="shared" si="0"/>
        <v>69614578.330000013</v>
      </c>
      <c r="L14" s="47">
        <f t="shared" si="0"/>
        <v>0</v>
      </c>
      <c r="M14" s="47">
        <f t="shared" si="0"/>
        <v>61007.59</v>
      </c>
      <c r="N14" s="1"/>
    </row>
    <row r="15" spans="1:14" x14ac:dyDescent="0.3">
      <c r="A15" s="82"/>
      <c r="B15" s="78" t="s">
        <v>117</v>
      </c>
      <c r="C15" s="47">
        <f>C3+C6+C9+C12</f>
        <v>12229217.967999998</v>
      </c>
      <c r="D15" s="47">
        <f t="shared" ref="D15:M15" si="1">D3+D6+D9+D12</f>
        <v>2323551.4139999999</v>
      </c>
      <c r="E15" s="47">
        <f t="shared" si="1"/>
        <v>14552769.382000003</v>
      </c>
      <c r="F15" s="47">
        <f t="shared" si="1"/>
        <v>532950.152</v>
      </c>
      <c r="G15" s="47">
        <f t="shared" si="1"/>
        <v>96903.564000000013</v>
      </c>
      <c r="H15" s="47">
        <f t="shared" si="1"/>
        <v>629853.71600000001</v>
      </c>
      <c r="I15" s="47">
        <f t="shared" si="1"/>
        <v>11696267.816</v>
      </c>
      <c r="J15" s="47">
        <f t="shared" si="1"/>
        <v>2226647.8499999996</v>
      </c>
      <c r="K15" s="47">
        <f t="shared" si="1"/>
        <v>13922915.666000001</v>
      </c>
      <c r="L15" s="47">
        <f t="shared" si="1"/>
        <v>0</v>
      </c>
      <c r="M15" s="47">
        <f t="shared" si="1"/>
        <v>12201.518</v>
      </c>
      <c r="N15" s="1"/>
    </row>
    <row r="16" spans="1:14" x14ac:dyDescent="0.3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3:14" x14ac:dyDescent="0.3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3:14" x14ac:dyDescent="0.3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3:14" x14ac:dyDescent="0.3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</sheetData>
  <mergeCells count="1">
    <mergeCell ref="A14:A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2C3A4-AC91-44F6-A876-53A2E307A227}">
  <dimension ref="A1:P21"/>
  <sheetViews>
    <sheetView workbookViewId="0">
      <selection activeCell="G23" sqref="G23"/>
    </sheetView>
  </sheetViews>
  <sheetFormatPr defaultRowHeight="14.4" x14ac:dyDescent="0.3"/>
  <cols>
    <col min="1" max="1" width="10.6640625" customWidth="1"/>
    <col min="2" max="2" width="14.33203125" bestFit="1" customWidth="1"/>
    <col min="3" max="3" width="18.109375" bestFit="1" customWidth="1"/>
    <col min="4" max="4" width="15" customWidth="1"/>
    <col min="5" max="6" width="14.88671875" customWidth="1"/>
    <col min="7" max="7" width="13.33203125" bestFit="1" customWidth="1"/>
    <col min="8" max="8" width="14.33203125" bestFit="1" customWidth="1"/>
    <col min="9" max="9" width="14.44140625" bestFit="1" customWidth="1"/>
    <col min="10" max="10" width="14.33203125" bestFit="1" customWidth="1"/>
    <col min="11" max="11" width="15" customWidth="1"/>
    <col min="12" max="12" width="10.5546875" bestFit="1" customWidth="1"/>
    <col min="13" max="13" width="10.6640625" customWidth="1"/>
  </cols>
  <sheetData>
    <row r="1" spans="1:16" ht="42" thickBot="1" x14ac:dyDescent="0.35">
      <c r="A1" s="14" t="s">
        <v>6</v>
      </c>
      <c r="B1" s="79"/>
      <c r="C1" s="80" t="s">
        <v>7</v>
      </c>
      <c r="D1" s="80" t="s">
        <v>8</v>
      </c>
      <c r="E1" s="80" t="s">
        <v>9</v>
      </c>
      <c r="F1" s="80" t="s">
        <v>10</v>
      </c>
      <c r="G1" s="80" t="s">
        <v>11</v>
      </c>
      <c r="H1" s="80" t="s">
        <v>12</v>
      </c>
      <c r="I1" s="80" t="s">
        <v>13</v>
      </c>
      <c r="J1" s="80" t="s">
        <v>14</v>
      </c>
      <c r="K1" s="80" t="s">
        <v>15</v>
      </c>
      <c r="L1" s="79" t="s">
        <v>16</v>
      </c>
      <c r="M1" s="80" t="s">
        <v>17</v>
      </c>
    </row>
    <row r="2" spans="1:16" x14ac:dyDescent="0.3">
      <c r="A2" s="81" t="s">
        <v>121</v>
      </c>
      <c r="B2" s="34" t="s">
        <v>120</v>
      </c>
      <c r="C2" s="51">
        <v>57254230.289999999</v>
      </c>
      <c r="D2" s="51">
        <v>10878303.75</v>
      </c>
      <c r="E2" s="51">
        <v>68132534.040000007</v>
      </c>
      <c r="F2" s="51">
        <v>3025718.6600000006</v>
      </c>
      <c r="G2" s="51">
        <v>565996.83000000007</v>
      </c>
      <c r="H2" s="51">
        <v>3591715.49</v>
      </c>
      <c r="I2" s="51">
        <v>54221630.230000004</v>
      </c>
      <c r="J2" s="51">
        <v>10312306.92</v>
      </c>
      <c r="K2" s="51">
        <v>64533937.150000013</v>
      </c>
      <c r="L2" s="51">
        <v>0</v>
      </c>
      <c r="M2" s="51">
        <v>25342.400000000001</v>
      </c>
    </row>
    <row r="3" spans="1:16" x14ac:dyDescent="0.3">
      <c r="A3" s="81"/>
      <c r="B3" s="34" t="s">
        <v>117</v>
      </c>
      <c r="C3" s="51">
        <v>11450846.058</v>
      </c>
      <c r="D3" s="51">
        <v>2175660.75</v>
      </c>
      <c r="E3" s="51">
        <v>13626506.808000002</v>
      </c>
      <c r="F3" s="51">
        <v>605143.73200000008</v>
      </c>
      <c r="G3" s="51">
        <v>113199.36600000001</v>
      </c>
      <c r="H3" s="51">
        <v>718343.098</v>
      </c>
      <c r="I3" s="51">
        <v>10844326.046</v>
      </c>
      <c r="J3" s="51">
        <v>2062461.3840000001</v>
      </c>
      <c r="K3" s="51">
        <v>12906787.430000003</v>
      </c>
      <c r="L3" s="51">
        <v>0</v>
      </c>
      <c r="M3" s="51"/>
    </row>
    <row r="4" spans="1:16" x14ac:dyDescent="0.3">
      <c r="A4" s="81"/>
      <c r="B4" s="29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6" x14ac:dyDescent="0.3">
      <c r="A5" s="81" t="s">
        <v>125</v>
      </c>
      <c r="B5" s="34" t="s">
        <v>120</v>
      </c>
      <c r="C5" s="33">
        <v>17579158.609999999</v>
      </c>
      <c r="D5" s="33">
        <v>3340040.14</v>
      </c>
      <c r="E5" s="33">
        <v>20919198.75</v>
      </c>
      <c r="F5" s="33">
        <v>99030</v>
      </c>
      <c r="G5" s="33">
        <v>18815.7</v>
      </c>
      <c r="H5" s="33">
        <v>117845.7</v>
      </c>
      <c r="I5" s="33">
        <v>17480128.609999999</v>
      </c>
      <c r="J5" s="33">
        <v>3321224.44</v>
      </c>
      <c r="K5" s="33">
        <v>20801353.050000001</v>
      </c>
      <c r="L5" s="33">
        <v>0</v>
      </c>
      <c r="M5" s="33">
        <v>8116</v>
      </c>
      <c r="N5" s="1"/>
    </row>
    <row r="6" spans="1:16" x14ac:dyDescent="0.3">
      <c r="A6" s="81"/>
      <c r="B6" s="34" t="s">
        <v>117</v>
      </c>
      <c r="C6" s="33">
        <v>3515831.7220000001</v>
      </c>
      <c r="D6" s="33">
        <v>668008.02800000005</v>
      </c>
      <c r="E6" s="33">
        <v>4183839.75</v>
      </c>
      <c r="F6" s="33">
        <v>19806</v>
      </c>
      <c r="G6" s="33">
        <v>3763.1400000000003</v>
      </c>
      <c r="H6" s="33">
        <v>23569.14</v>
      </c>
      <c r="I6" s="33">
        <v>3496025.7220000001</v>
      </c>
      <c r="J6" s="33">
        <v>664244.88800000004</v>
      </c>
      <c r="K6" s="33">
        <v>4160270.6100000003</v>
      </c>
      <c r="L6" s="33">
        <v>0</v>
      </c>
      <c r="M6" s="33">
        <v>1623.2</v>
      </c>
      <c r="N6" s="1"/>
    </row>
    <row r="7" spans="1:16" x14ac:dyDescent="0.3">
      <c r="A7" s="81"/>
      <c r="B7" s="29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6" x14ac:dyDescent="0.3">
      <c r="A8" s="81" t="s">
        <v>122</v>
      </c>
      <c r="B8" s="84" t="s">
        <v>120</v>
      </c>
      <c r="C8" s="33">
        <v>73794546.460000008</v>
      </c>
      <c r="D8" s="33">
        <v>14020963.829999998</v>
      </c>
      <c r="E8" s="33">
        <v>87815510.289999992</v>
      </c>
      <c r="F8" s="33">
        <v>2230758.67</v>
      </c>
      <c r="G8" s="33">
        <v>423720.64999999997</v>
      </c>
      <c r="H8" s="33">
        <v>2654479.3199999998</v>
      </c>
      <c r="I8" s="33">
        <v>71563787.789999992</v>
      </c>
      <c r="J8" s="33">
        <v>13597243.18</v>
      </c>
      <c r="K8" s="33">
        <v>85161030.969999999</v>
      </c>
      <c r="L8" s="33">
        <v>0</v>
      </c>
      <c r="M8" s="33">
        <v>17300</v>
      </c>
      <c r="N8" s="6"/>
    </row>
    <row r="9" spans="1:16" x14ac:dyDescent="0.3">
      <c r="A9" s="81"/>
      <c r="B9" s="84" t="s">
        <v>117</v>
      </c>
      <c r="C9" s="33">
        <v>14758909.292000001</v>
      </c>
      <c r="D9" s="33">
        <v>2804192.7659999998</v>
      </c>
      <c r="E9" s="33">
        <v>17563102.057999998</v>
      </c>
      <c r="F9" s="33">
        <v>446151.734</v>
      </c>
      <c r="G9" s="33">
        <v>84744.12999999999</v>
      </c>
      <c r="H9" s="33">
        <v>530895.86399999994</v>
      </c>
      <c r="I9" s="33">
        <v>14312757.557999998</v>
      </c>
      <c r="J9" s="33">
        <v>2719448.6359999999</v>
      </c>
      <c r="K9" s="33">
        <v>17032206.193999998</v>
      </c>
      <c r="L9" s="33">
        <v>0</v>
      </c>
      <c r="M9" s="33">
        <v>3460</v>
      </c>
      <c r="N9" s="6"/>
    </row>
    <row r="10" spans="1:16" x14ac:dyDescent="0.3">
      <c r="A10" s="81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6"/>
    </row>
    <row r="11" spans="1:16" x14ac:dyDescent="0.3">
      <c r="A11" s="81" t="s">
        <v>123</v>
      </c>
      <c r="B11" s="34" t="s">
        <v>120</v>
      </c>
      <c r="C11" s="33">
        <v>93664372.390000001</v>
      </c>
      <c r="D11" s="33">
        <v>17796230.75</v>
      </c>
      <c r="E11" s="33">
        <v>111460603.14</v>
      </c>
      <c r="F11" s="33">
        <v>2306600</v>
      </c>
      <c r="G11" s="33">
        <v>432744</v>
      </c>
      <c r="H11" s="33">
        <v>2739344</v>
      </c>
      <c r="I11" s="33">
        <v>91357772.390000001</v>
      </c>
      <c r="J11" s="33">
        <v>17363486.75</v>
      </c>
      <c r="K11" s="33">
        <v>108721259.14</v>
      </c>
      <c r="L11" s="33">
        <v>2</v>
      </c>
      <c r="M11" s="33">
        <v>46117.69</v>
      </c>
      <c r="N11" s="6"/>
    </row>
    <row r="12" spans="1:16" x14ac:dyDescent="0.3">
      <c r="A12" s="81"/>
      <c r="B12" s="34" t="s">
        <v>117</v>
      </c>
      <c r="C12" s="34">
        <v>18732874.478</v>
      </c>
      <c r="D12" s="34">
        <v>3559246.15</v>
      </c>
      <c r="E12" s="34">
        <v>22292120.627999999</v>
      </c>
      <c r="F12" s="34">
        <v>461320</v>
      </c>
      <c r="G12" s="34">
        <v>86548.800000000003</v>
      </c>
      <c r="H12" s="34">
        <v>547868.80000000005</v>
      </c>
      <c r="I12" s="34">
        <v>18271554.478</v>
      </c>
      <c r="J12" s="34">
        <v>3472697.35</v>
      </c>
      <c r="K12" s="34">
        <v>21744251.828000002</v>
      </c>
      <c r="L12" s="34">
        <v>0.4</v>
      </c>
      <c r="M12" s="34">
        <v>9223.5380000000005</v>
      </c>
    </row>
    <row r="13" spans="1:16" x14ac:dyDescent="0.3">
      <c r="A13" s="8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6" x14ac:dyDescent="0.3">
      <c r="A14" s="82" t="s">
        <v>124</v>
      </c>
      <c r="B14" s="78" t="s">
        <v>120</v>
      </c>
      <c r="C14" s="47">
        <f>C2+C5+C8+C11</f>
        <v>242292307.75</v>
      </c>
      <c r="D14" s="47">
        <f t="shared" ref="D14:M14" si="0">D2+D5+D8+D11</f>
        <v>46035538.469999999</v>
      </c>
      <c r="E14" s="47">
        <f t="shared" si="0"/>
        <v>288327846.21999997</v>
      </c>
      <c r="F14" s="47">
        <f t="shared" si="0"/>
        <v>7662107.3300000001</v>
      </c>
      <c r="G14" s="47">
        <f t="shared" si="0"/>
        <v>1441277.18</v>
      </c>
      <c r="H14" s="47">
        <f t="shared" si="0"/>
        <v>9103384.5099999998</v>
      </c>
      <c r="I14" s="47">
        <f t="shared" si="0"/>
        <v>234623319.01999998</v>
      </c>
      <c r="J14" s="47">
        <f t="shared" si="0"/>
        <v>44594261.289999999</v>
      </c>
      <c r="K14" s="47">
        <f t="shared" si="0"/>
        <v>279217580.31</v>
      </c>
      <c r="L14" s="47">
        <f t="shared" si="0"/>
        <v>2</v>
      </c>
      <c r="M14" s="47">
        <f t="shared" si="0"/>
        <v>96876.09</v>
      </c>
      <c r="N14" s="1"/>
      <c r="O14" s="1"/>
      <c r="P14" s="1"/>
    </row>
    <row r="15" spans="1:16" x14ac:dyDescent="0.3">
      <c r="A15" s="82"/>
      <c r="B15" s="78" t="s">
        <v>117</v>
      </c>
      <c r="C15" s="47">
        <f>C3+C6+C9+C12</f>
        <v>48458461.550000004</v>
      </c>
      <c r="D15" s="47">
        <f t="shared" ref="D15:M15" si="1">D3+D6+D9+D12</f>
        <v>9207107.6940000001</v>
      </c>
      <c r="E15" s="47">
        <f t="shared" si="1"/>
        <v>57665569.243999995</v>
      </c>
      <c r="F15" s="47">
        <f t="shared" si="1"/>
        <v>1532421.466</v>
      </c>
      <c r="G15" s="47">
        <f t="shared" si="1"/>
        <v>288255.43599999999</v>
      </c>
      <c r="H15" s="47">
        <f t="shared" si="1"/>
        <v>1820676.902</v>
      </c>
      <c r="I15" s="47">
        <f t="shared" si="1"/>
        <v>46924663.803999998</v>
      </c>
      <c r="J15" s="47">
        <f t="shared" si="1"/>
        <v>8918852.2579999994</v>
      </c>
      <c r="K15" s="47">
        <f t="shared" si="1"/>
        <v>55843516.061999999</v>
      </c>
      <c r="L15" s="47">
        <f t="shared" si="1"/>
        <v>0.4</v>
      </c>
      <c r="M15" s="47">
        <f t="shared" si="1"/>
        <v>14306.738000000001</v>
      </c>
      <c r="N15" s="1"/>
      <c r="O15" s="1"/>
      <c r="P15" s="1"/>
    </row>
    <row r="16" spans="1:16" x14ac:dyDescent="0.3">
      <c r="A16" s="29"/>
      <c r="B16" s="29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"/>
      <c r="O16" s="1"/>
      <c r="P16" s="1"/>
    </row>
    <row r="17" spans="1:16" x14ac:dyDescent="0.3">
      <c r="A17" s="29"/>
      <c r="B17" s="29"/>
      <c r="C17" s="52">
        <f>C15*0.85</f>
        <v>41189692.317500003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"/>
      <c r="O17" s="1"/>
      <c r="P17" s="1"/>
    </row>
    <row r="18" spans="1:16" x14ac:dyDescent="0.3">
      <c r="A18" s="29"/>
      <c r="B18" s="29"/>
      <c r="C18" s="52">
        <f>C14*85%</f>
        <v>205948461.58750001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"/>
      <c r="O18" s="1"/>
      <c r="P18" s="1"/>
    </row>
    <row r="19" spans="1:16" x14ac:dyDescent="0.3">
      <c r="A19" s="29"/>
      <c r="B19" s="29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1"/>
      <c r="O19" s="1"/>
      <c r="P19" s="1"/>
    </row>
    <row r="20" spans="1:16" x14ac:dyDescent="0.3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</sheetData>
  <mergeCells count="1">
    <mergeCell ref="A14:A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ECAD1-6AFA-455E-822D-60B62652CE65}">
  <dimension ref="A1:BE11"/>
  <sheetViews>
    <sheetView topLeftCell="A7" zoomScaleNormal="100" workbookViewId="0">
      <selection activeCell="D12" sqref="D12"/>
    </sheetView>
  </sheetViews>
  <sheetFormatPr defaultRowHeight="14.4" x14ac:dyDescent="0.3"/>
  <cols>
    <col min="1" max="2" width="9.33203125" bestFit="1" customWidth="1"/>
    <col min="3" max="3" width="11.33203125" customWidth="1"/>
    <col min="4" max="4" width="11.21875" customWidth="1"/>
    <col min="9" max="9" width="13.44140625" bestFit="1" customWidth="1"/>
    <col min="10" max="10" width="11.6640625" bestFit="1" customWidth="1"/>
    <col min="11" max="11" width="13.44140625" bestFit="1" customWidth="1"/>
    <col min="12" max="12" width="11.6640625" bestFit="1" customWidth="1"/>
    <col min="13" max="13" width="10.6640625" bestFit="1" customWidth="1"/>
    <col min="14" max="14" width="11.6640625" bestFit="1" customWidth="1"/>
    <col min="15" max="15" width="13.44140625" bestFit="1" customWidth="1"/>
    <col min="16" max="16" width="11.6640625" bestFit="1" customWidth="1"/>
    <col min="17" max="17" width="13.44140625" bestFit="1" customWidth="1"/>
    <col min="18" max="18" width="9.33203125" bestFit="1" customWidth="1"/>
    <col min="19" max="19" width="9.6640625" bestFit="1" customWidth="1"/>
  </cols>
  <sheetData>
    <row r="1" spans="1:57" ht="42" thickBot="1" x14ac:dyDescent="0.35">
      <c r="A1" s="13" t="s">
        <v>0</v>
      </c>
      <c r="B1" s="14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/>
      <c r="H1" s="14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4" t="s">
        <v>16</v>
      </c>
      <c r="S1" s="15" t="s">
        <v>17</v>
      </c>
    </row>
    <row r="2" spans="1:57" ht="82.8" x14ac:dyDescent="0.3">
      <c r="A2" s="60">
        <v>1</v>
      </c>
      <c r="B2" s="66">
        <v>143675</v>
      </c>
      <c r="C2" s="68">
        <v>44942</v>
      </c>
      <c r="D2" s="17" t="s">
        <v>18</v>
      </c>
      <c r="E2" s="66" t="s">
        <v>20</v>
      </c>
      <c r="F2" s="66" t="s">
        <v>21</v>
      </c>
      <c r="G2" s="58" t="s">
        <v>22</v>
      </c>
      <c r="H2" s="62"/>
      <c r="I2" s="64">
        <v>2613953.7000000002</v>
      </c>
      <c r="J2" s="56">
        <v>496651.2</v>
      </c>
      <c r="K2" s="56">
        <v>3110604.9</v>
      </c>
      <c r="L2" s="56">
        <v>199808.44</v>
      </c>
      <c r="M2" s="56">
        <v>36212.58</v>
      </c>
      <c r="N2" s="56">
        <v>236021.02</v>
      </c>
      <c r="O2" s="56">
        <v>2414145.2599999998</v>
      </c>
      <c r="P2" s="56">
        <v>460438.62</v>
      </c>
      <c r="Q2" s="56">
        <v>2874583.88</v>
      </c>
      <c r="R2" s="60">
        <v>0</v>
      </c>
      <c r="S2" s="56">
        <v>2655</v>
      </c>
    </row>
    <row r="3" spans="1:57" ht="28.2" thickBot="1" x14ac:dyDescent="0.35">
      <c r="A3" s="61"/>
      <c r="B3" s="67"/>
      <c r="C3" s="69"/>
      <c r="D3" s="19" t="s">
        <v>19</v>
      </c>
      <c r="E3" s="67"/>
      <c r="F3" s="67"/>
      <c r="G3" s="59"/>
      <c r="H3" s="63"/>
      <c r="I3" s="65"/>
      <c r="J3" s="57"/>
      <c r="K3" s="57"/>
      <c r="L3" s="57"/>
      <c r="M3" s="57"/>
      <c r="N3" s="57"/>
      <c r="O3" s="57"/>
      <c r="P3" s="57"/>
      <c r="Q3" s="57"/>
      <c r="R3" s="61"/>
      <c r="S3" s="57"/>
    </row>
    <row r="4" spans="1:57" ht="96.6" x14ac:dyDescent="0.3">
      <c r="A4" s="60">
        <v>2</v>
      </c>
      <c r="B4" s="66">
        <v>142444</v>
      </c>
      <c r="C4" s="68">
        <v>44942</v>
      </c>
      <c r="D4" s="17" t="s">
        <v>23</v>
      </c>
      <c r="E4" s="66" t="s">
        <v>25</v>
      </c>
      <c r="F4" s="66" t="s">
        <v>21</v>
      </c>
      <c r="G4" s="58" t="s">
        <v>22</v>
      </c>
      <c r="H4" s="62"/>
      <c r="I4" s="64">
        <v>3539421.3</v>
      </c>
      <c r="J4" s="56">
        <v>672490.05</v>
      </c>
      <c r="K4" s="56">
        <v>4211911.3499999996</v>
      </c>
      <c r="L4" s="56">
        <v>241696.64000000001</v>
      </c>
      <c r="M4" s="56">
        <v>45922.36</v>
      </c>
      <c r="N4" s="56">
        <v>287619</v>
      </c>
      <c r="O4" s="56">
        <v>3297724.66</v>
      </c>
      <c r="P4" s="56">
        <v>626567.68999999994</v>
      </c>
      <c r="Q4" s="56">
        <v>3924292.35</v>
      </c>
      <c r="R4" s="60">
        <v>0</v>
      </c>
      <c r="S4" s="56">
        <v>3595</v>
      </c>
    </row>
    <row r="5" spans="1:57" ht="42" thickBot="1" x14ac:dyDescent="0.35">
      <c r="A5" s="61"/>
      <c r="B5" s="67"/>
      <c r="C5" s="69"/>
      <c r="D5" s="19" t="s">
        <v>24</v>
      </c>
      <c r="E5" s="67"/>
      <c r="F5" s="67"/>
      <c r="G5" s="59"/>
      <c r="H5" s="63"/>
      <c r="I5" s="65"/>
      <c r="J5" s="57"/>
      <c r="K5" s="57"/>
      <c r="L5" s="57"/>
      <c r="M5" s="57"/>
      <c r="N5" s="57"/>
      <c r="O5" s="57"/>
      <c r="P5" s="57"/>
      <c r="Q5" s="57"/>
      <c r="R5" s="61"/>
      <c r="S5" s="57"/>
    </row>
    <row r="6" spans="1:57" ht="152.4" thickBot="1" x14ac:dyDescent="0.35">
      <c r="A6" s="18">
        <v>3</v>
      </c>
      <c r="B6" s="19">
        <v>143674</v>
      </c>
      <c r="C6" s="21">
        <v>44942</v>
      </c>
      <c r="D6" s="19" t="s">
        <v>26</v>
      </c>
      <c r="E6" s="19" t="s">
        <v>27</v>
      </c>
      <c r="F6" s="19" t="s">
        <v>21</v>
      </c>
      <c r="G6" s="22" t="s">
        <v>22</v>
      </c>
      <c r="H6" s="20"/>
      <c r="I6" s="23">
        <v>7696661.1399999997</v>
      </c>
      <c r="J6" s="24">
        <v>1462365.62</v>
      </c>
      <c r="K6" s="24">
        <v>9159026.7599999998</v>
      </c>
      <c r="L6" s="24">
        <v>239041.78</v>
      </c>
      <c r="M6" s="24">
        <v>45417.94</v>
      </c>
      <c r="N6" s="24">
        <v>284459.71999999997</v>
      </c>
      <c r="O6" s="24">
        <v>7457619.3600000003</v>
      </c>
      <c r="P6" s="24">
        <v>1416947.68</v>
      </c>
      <c r="Q6" s="24">
        <v>8874567.0399999991</v>
      </c>
      <c r="R6" s="25">
        <v>0</v>
      </c>
      <c r="S6" s="24">
        <v>7817.52</v>
      </c>
    </row>
    <row r="7" spans="1:57" ht="97.2" thickBot="1" x14ac:dyDescent="0.35">
      <c r="A7" s="18">
        <v>4</v>
      </c>
      <c r="B7" s="19">
        <v>139124</v>
      </c>
      <c r="C7" s="21">
        <v>44925</v>
      </c>
      <c r="D7" s="19" t="s">
        <v>28</v>
      </c>
      <c r="E7" s="19" t="s">
        <v>29</v>
      </c>
      <c r="F7" s="19" t="s">
        <v>21</v>
      </c>
      <c r="G7" s="22" t="s">
        <v>22</v>
      </c>
      <c r="H7" s="20"/>
      <c r="I7" s="23">
        <v>5408385.8899999997</v>
      </c>
      <c r="J7" s="24">
        <v>1027593.32</v>
      </c>
      <c r="K7" s="24">
        <v>6435979.21</v>
      </c>
      <c r="L7" s="24">
        <v>400020.49</v>
      </c>
      <c r="M7" s="24">
        <v>76003.89</v>
      </c>
      <c r="N7" s="24">
        <v>476024.38</v>
      </c>
      <c r="O7" s="24">
        <v>5008365.4000000004</v>
      </c>
      <c r="P7" s="24">
        <v>951589.43</v>
      </c>
      <c r="Q7" s="24">
        <v>5959954.8300000001</v>
      </c>
      <c r="R7" s="25">
        <v>0</v>
      </c>
      <c r="S7" s="24">
        <v>4394.6499999999996</v>
      </c>
    </row>
    <row r="8" spans="1:57" s="8" customFormat="1" ht="15" thickBot="1" x14ac:dyDescent="0.35">
      <c r="A8" s="53"/>
      <c r="B8" s="53"/>
      <c r="C8" s="53"/>
      <c r="D8" s="55"/>
      <c r="E8" s="55"/>
      <c r="F8" s="55"/>
      <c r="G8" s="55"/>
      <c r="H8" s="26"/>
      <c r="I8" s="27">
        <v>19258422.030000001</v>
      </c>
      <c r="J8" s="27">
        <v>3659100.19</v>
      </c>
      <c r="K8" s="27">
        <v>22917522.219999999</v>
      </c>
      <c r="L8" s="27">
        <v>1080567.3500000001</v>
      </c>
      <c r="M8" s="27">
        <v>203556.77</v>
      </c>
      <c r="N8" s="27">
        <v>1284124.1200000001</v>
      </c>
      <c r="O8" s="27">
        <v>18177854.68</v>
      </c>
      <c r="P8" s="27">
        <v>3455543.42</v>
      </c>
      <c r="Q8" s="27">
        <v>21633398.100000001</v>
      </c>
      <c r="R8" s="28">
        <v>0</v>
      </c>
      <c r="S8" s="27">
        <v>18462.169999999998</v>
      </c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x14ac:dyDescent="0.3">
      <c r="A9" s="44"/>
      <c r="B9" s="44"/>
      <c r="C9" s="44"/>
      <c r="D9" s="44"/>
      <c r="E9" s="44"/>
      <c r="F9" s="44"/>
      <c r="G9" s="44"/>
      <c r="H9" s="29" t="s">
        <v>118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</row>
    <row r="10" spans="1:57" s="10" customFormat="1" ht="13.8" x14ac:dyDescent="0.3">
      <c r="A10" s="44"/>
      <c r="B10" s="44"/>
      <c r="C10" s="44"/>
      <c r="D10" s="44"/>
      <c r="E10" s="44"/>
      <c r="F10" s="44"/>
      <c r="G10" s="44"/>
      <c r="H10" s="11" t="s">
        <v>117</v>
      </c>
      <c r="I10" s="12">
        <f>I8/5</f>
        <v>3851684.4060000004</v>
      </c>
      <c r="J10" s="12">
        <f t="shared" ref="J10:S10" si="0">J8/5</f>
        <v>731820.03799999994</v>
      </c>
      <c r="K10" s="12">
        <f t="shared" si="0"/>
        <v>4583504.4440000001</v>
      </c>
      <c r="L10" s="12">
        <f t="shared" si="0"/>
        <v>216113.47000000003</v>
      </c>
      <c r="M10" s="12">
        <f t="shared" si="0"/>
        <v>40711.353999999999</v>
      </c>
      <c r="N10" s="12">
        <f t="shared" si="0"/>
        <v>256824.82400000002</v>
      </c>
      <c r="O10" s="12">
        <f t="shared" si="0"/>
        <v>3635570.9359999998</v>
      </c>
      <c r="P10" s="12">
        <f t="shared" si="0"/>
        <v>691108.68400000001</v>
      </c>
      <c r="Q10" s="12">
        <f t="shared" si="0"/>
        <v>4326679.62</v>
      </c>
      <c r="R10" s="12">
        <f t="shared" si="0"/>
        <v>0</v>
      </c>
      <c r="S10" s="12">
        <f t="shared" si="0"/>
        <v>3692.4339999999997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</row>
    <row r="11" spans="1:57" x14ac:dyDescent="0.3">
      <c r="A11" s="9"/>
      <c r="B11" s="9"/>
      <c r="C11" s="9"/>
      <c r="D11" s="9"/>
      <c r="E11" s="9"/>
      <c r="F11" s="9"/>
      <c r="G11" s="9"/>
    </row>
  </sheetData>
  <mergeCells count="37">
    <mergeCell ref="G2:G3"/>
    <mergeCell ref="A2:A3"/>
    <mergeCell ref="B2:B3"/>
    <mergeCell ref="C2:C3"/>
    <mergeCell ref="E2:E3"/>
    <mergeCell ref="F2:F3"/>
    <mergeCell ref="S2:S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A4:A5"/>
    <mergeCell ref="B4:B5"/>
    <mergeCell ref="C4:C5"/>
    <mergeCell ref="E4:E5"/>
    <mergeCell ref="F4:F5"/>
    <mergeCell ref="R4:R5"/>
    <mergeCell ref="S4:S5"/>
    <mergeCell ref="H4:H5"/>
    <mergeCell ref="I4:I5"/>
    <mergeCell ref="J4:J5"/>
    <mergeCell ref="K4:K5"/>
    <mergeCell ref="L4:L5"/>
    <mergeCell ref="M4:M5"/>
    <mergeCell ref="D8:G8"/>
    <mergeCell ref="N4:N5"/>
    <mergeCell ref="O4:O5"/>
    <mergeCell ref="P4:P5"/>
    <mergeCell ref="Q4:Q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F9B03-E669-461C-9BF2-026C1E76C99D}">
  <dimension ref="A1:AH65"/>
  <sheetViews>
    <sheetView topLeftCell="A25" zoomScale="120" zoomScaleNormal="120" workbookViewId="0">
      <selection activeCell="H37" sqref="H37"/>
    </sheetView>
  </sheetViews>
  <sheetFormatPr defaultRowHeight="14.4" x14ac:dyDescent="0.3"/>
  <cols>
    <col min="1" max="2" width="9.33203125" bestFit="1" customWidth="1"/>
    <col min="3" max="3" width="9.88671875" bestFit="1" customWidth="1"/>
    <col min="4" max="4" width="10.44140625" customWidth="1"/>
    <col min="8" max="8" width="16.33203125" bestFit="1" customWidth="1"/>
    <col min="9" max="9" width="15.109375" bestFit="1" customWidth="1"/>
    <col min="10" max="10" width="16.109375" bestFit="1" customWidth="1"/>
    <col min="11" max="13" width="13.6640625" bestFit="1" customWidth="1"/>
    <col min="14" max="14" width="16.109375" bestFit="1" customWidth="1"/>
    <col min="15" max="15" width="15.109375" bestFit="1" customWidth="1"/>
    <col min="16" max="16" width="16.109375" bestFit="1" customWidth="1"/>
    <col min="17" max="17" width="9.6640625" bestFit="1" customWidth="1"/>
    <col min="18" max="18" width="10.109375" bestFit="1" customWidth="1"/>
  </cols>
  <sheetData>
    <row r="1" spans="1:18" ht="17.399999999999999" thickBot="1" x14ac:dyDescent="0.35">
      <c r="A1" s="4" t="s">
        <v>0</v>
      </c>
      <c r="B1" s="2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2" t="s">
        <v>16</v>
      </c>
      <c r="R1" s="3" t="s">
        <v>17</v>
      </c>
    </row>
    <row r="2" spans="1:18" ht="38.25" customHeight="1" x14ac:dyDescent="0.3">
      <c r="A2" s="60">
        <v>1</v>
      </c>
      <c r="B2" s="60">
        <v>24363</v>
      </c>
      <c r="C2" s="68">
        <v>44999</v>
      </c>
      <c r="D2" s="66" t="s">
        <v>30</v>
      </c>
      <c r="E2" s="66" t="s">
        <v>31</v>
      </c>
      <c r="F2" s="17" t="s">
        <v>32</v>
      </c>
      <c r="G2" s="66" t="s">
        <v>34</v>
      </c>
      <c r="H2" s="56">
        <v>15088272.41</v>
      </c>
      <c r="I2" s="56">
        <v>2866771.76</v>
      </c>
      <c r="J2" s="56">
        <v>17955044.170000002</v>
      </c>
      <c r="K2" s="56">
        <v>575492.16</v>
      </c>
      <c r="L2" s="56">
        <v>109248.51</v>
      </c>
      <c r="M2" s="56">
        <v>684740.67</v>
      </c>
      <c r="N2" s="56">
        <v>14512780.25</v>
      </c>
      <c r="O2" s="56">
        <v>2757523.25</v>
      </c>
      <c r="P2" s="56">
        <v>17270303.5</v>
      </c>
      <c r="Q2" s="60">
        <v>0</v>
      </c>
      <c r="R2" s="56">
        <v>6966</v>
      </c>
    </row>
    <row r="3" spans="1:18" ht="27.6" x14ac:dyDescent="0.3">
      <c r="A3" s="72"/>
      <c r="B3" s="72"/>
      <c r="C3" s="77"/>
      <c r="D3" s="70"/>
      <c r="E3" s="70"/>
      <c r="F3" s="17" t="s">
        <v>33</v>
      </c>
      <c r="G3" s="70"/>
      <c r="H3" s="71"/>
      <c r="I3" s="71"/>
      <c r="J3" s="71"/>
      <c r="K3" s="71"/>
      <c r="L3" s="71"/>
      <c r="M3" s="71"/>
      <c r="N3" s="71"/>
      <c r="O3" s="71"/>
      <c r="P3" s="71"/>
      <c r="Q3" s="72"/>
      <c r="R3" s="71"/>
    </row>
    <row r="4" spans="1:18" ht="28.2" thickBot="1" x14ac:dyDescent="0.35">
      <c r="A4" s="61"/>
      <c r="B4" s="61"/>
      <c r="C4" s="69"/>
      <c r="D4" s="67"/>
      <c r="E4" s="67"/>
      <c r="F4" s="19" t="s">
        <v>34</v>
      </c>
      <c r="G4" s="67"/>
      <c r="H4" s="57"/>
      <c r="I4" s="57"/>
      <c r="J4" s="57"/>
      <c r="K4" s="57"/>
      <c r="L4" s="57"/>
      <c r="M4" s="57"/>
      <c r="N4" s="57"/>
      <c r="O4" s="57"/>
      <c r="P4" s="57"/>
      <c r="Q4" s="61"/>
      <c r="R4" s="57"/>
    </row>
    <row r="5" spans="1:18" ht="110.4" x14ac:dyDescent="0.3">
      <c r="A5" s="60">
        <v>2</v>
      </c>
      <c r="B5" s="66">
        <v>137595</v>
      </c>
      <c r="C5" s="68">
        <v>44918</v>
      </c>
      <c r="D5" s="17" t="s">
        <v>35</v>
      </c>
      <c r="E5" s="66" t="s">
        <v>37</v>
      </c>
      <c r="F5" s="17" t="s">
        <v>32</v>
      </c>
      <c r="G5" s="66" t="s">
        <v>34</v>
      </c>
      <c r="H5" s="56">
        <v>10288443</v>
      </c>
      <c r="I5" s="56">
        <v>1954804.17</v>
      </c>
      <c r="J5" s="56">
        <v>12243247.17</v>
      </c>
      <c r="K5" s="56">
        <v>663113</v>
      </c>
      <c r="L5" s="56">
        <v>123120</v>
      </c>
      <c r="M5" s="56">
        <v>786233</v>
      </c>
      <c r="N5" s="56">
        <v>9625330</v>
      </c>
      <c r="O5" s="56">
        <v>1831684.17</v>
      </c>
      <c r="P5" s="56">
        <v>11457014.17</v>
      </c>
      <c r="Q5" s="60">
        <v>0</v>
      </c>
      <c r="R5" s="56">
        <v>4750</v>
      </c>
    </row>
    <row r="6" spans="1:18" ht="82.8" x14ac:dyDescent="0.3">
      <c r="A6" s="72"/>
      <c r="B6" s="70"/>
      <c r="C6" s="77"/>
      <c r="D6" s="17" t="s">
        <v>36</v>
      </c>
      <c r="E6" s="70"/>
      <c r="F6" s="17" t="s">
        <v>33</v>
      </c>
      <c r="G6" s="70"/>
      <c r="H6" s="71"/>
      <c r="I6" s="71"/>
      <c r="J6" s="71"/>
      <c r="K6" s="71"/>
      <c r="L6" s="71"/>
      <c r="M6" s="71"/>
      <c r="N6" s="71"/>
      <c r="O6" s="71"/>
      <c r="P6" s="71"/>
      <c r="Q6" s="72"/>
      <c r="R6" s="71"/>
    </row>
    <row r="7" spans="1:18" ht="28.2" thickBot="1" x14ac:dyDescent="0.35">
      <c r="A7" s="61"/>
      <c r="B7" s="67"/>
      <c r="C7" s="69"/>
      <c r="D7" s="30"/>
      <c r="E7" s="67"/>
      <c r="F7" s="19" t="s">
        <v>34</v>
      </c>
      <c r="G7" s="67"/>
      <c r="H7" s="57"/>
      <c r="I7" s="57"/>
      <c r="J7" s="57"/>
      <c r="K7" s="57"/>
      <c r="L7" s="57"/>
      <c r="M7" s="57"/>
      <c r="N7" s="57"/>
      <c r="O7" s="57"/>
      <c r="P7" s="57"/>
      <c r="Q7" s="61"/>
      <c r="R7" s="57"/>
    </row>
    <row r="8" spans="1:18" ht="83.25" customHeight="1" x14ac:dyDescent="0.3">
      <c r="A8" s="60">
        <v>3</v>
      </c>
      <c r="B8" s="66">
        <v>137604</v>
      </c>
      <c r="C8" s="68">
        <v>44918</v>
      </c>
      <c r="D8" s="66" t="s">
        <v>38</v>
      </c>
      <c r="E8" s="66" t="s">
        <v>39</v>
      </c>
      <c r="F8" s="17" t="s">
        <v>32</v>
      </c>
      <c r="G8" s="66" t="s">
        <v>34</v>
      </c>
      <c r="H8" s="56">
        <v>2989063.44</v>
      </c>
      <c r="I8" s="56">
        <v>567922.05000000005</v>
      </c>
      <c r="J8" s="56">
        <v>3556985.49</v>
      </c>
      <c r="K8" s="56">
        <v>246750</v>
      </c>
      <c r="L8" s="56">
        <v>46768.5</v>
      </c>
      <c r="M8" s="56">
        <v>293518.5</v>
      </c>
      <c r="N8" s="56">
        <v>2742313.44</v>
      </c>
      <c r="O8" s="56">
        <v>521153.55</v>
      </c>
      <c r="P8" s="56">
        <v>3263466.99</v>
      </c>
      <c r="Q8" s="60">
        <v>0</v>
      </c>
      <c r="R8" s="56">
        <v>1380</v>
      </c>
    </row>
    <row r="9" spans="1:18" ht="27.6" x14ac:dyDescent="0.3">
      <c r="A9" s="72"/>
      <c r="B9" s="70"/>
      <c r="C9" s="77"/>
      <c r="D9" s="70"/>
      <c r="E9" s="70"/>
      <c r="F9" s="17" t="s">
        <v>33</v>
      </c>
      <c r="G9" s="70"/>
      <c r="H9" s="71"/>
      <c r="I9" s="71"/>
      <c r="J9" s="71"/>
      <c r="K9" s="71"/>
      <c r="L9" s="71"/>
      <c r="M9" s="71"/>
      <c r="N9" s="71"/>
      <c r="O9" s="71"/>
      <c r="P9" s="71"/>
      <c r="Q9" s="72"/>
      <c r="R9" s="71"/>
    </row>
    <row r="10" spans="1:18" ht="28.2" thickBot="1" x14ac:dyDescent="0.35">
      <c r="A10" s="61"/>
      <c r="B10" s="67"/>
      <c r="C10" s="69"/>
      <c r="D10" s="67"/>
      <c r="E10" s="67"/>
      <c r="F10" s="19" t="s">
        <v>34</v>
      </c>
      <c r="G10" s="67"/>
      <c r="H10" s="57"/>
      <c r="I10" s="57"/>
      <c r="J10" s="57"/>
      <c r="K10" s="57"/>
      <c r="L10" s="57"/>
      <c r="M10" s="57"/>
      <c r="N10" s="57"/>
      <c r="O10" s="57"/>
      <c r="P10" s="57"/>
      <c r="Q10" s="61"/>
      <c r="R10" s="57"/>
    </row>
    <row r="11" spans="1:18" ht="29.25" customHeight="1" x14ac:dyDescent="0.3">
      <c r="A11" s="60">
        <v>4</v>
      </c>
      <c r="B11" s="66">
        <v>137614</v>
      </c>
      <c r="C11" s="68">
        <v>44918</v>
      </c>
      <c r="D11" s="66" t="s">
        <v>40</v>
      </c>
      <c r="E11" s="66" t="s">
        <v>41</v>
      </c>
      <c r="F11" s="17" t="s">
        <v>32</v>
      </c>
      <c r="G11" s="66" t="s">
        <v>34</v>
      </c>
      <c r="H11" s="56">
        <v>4001446.23</v>
      </c>
      <c r="I11" s="56">
        <v>760274.78</v>
      </c>
      <c r="J11" s="56">
        <v>4761721.01</v>
      </c>
      <c r="K11" s="56">
        <v>298365.82</v>
      </c>
      <c r="L11" s="56">
        <v>56594.51</v>
      </c>
      <c r="M11" s="56">
        <v>354960.33</v>
      </c>
      <c r="N11" s="56">
        <v>3703080.41</v>
      </c>
      <c r="O11" s="56">
        <v>703680.27</v>
      </c>
      <c r="P11" s="56">
        <v>4406760.68</v>
      </c>
      <c r="Q11" s="60">
        <v>0</v>
      </c>
      <c r="R11" s="56">
        <v>1847.4</v>
      </c>
    </row>
    <row r="12" spans="1:18" ht="27.6" x14ac:dyDescent="0.3">
      <c r="A12" s="72"/>
      <c r="B12" s="70"/>
      <c r="C12" s="77"/>
      <c r="D12" s="70"/>
      <c r="E12" s="70"/>
      <c r="F12" s="17" t="s">
        <v>33</v>
      </c>
      <c r="G12" s="70"/>
      <c r="H12" s="71"/>
      <c r="I12" s="71"/>
      <c r="J12" s="71"/>
      <c r="K12" s="71"/>
      <c r="L12" s="71"/>
      <c r="M12" s="71"/>
      <c r="N12" s="71"/>
      <c r="O12" s="71"/>
      <c r="P12" s="71"/>
      <c r="Q12" s="72"/>
      <c r="R12" s="71"/>
    </row>
    <row r="13" spans="1:18" ht="28.2" thickBot="1" x14ac:dyDescent="0.35">
      <c r="A13" s="61"/>
      <c r="B13" s="67"/>
      <c r="C13" s="69"/>
      <c r="D13" s="67"/>
      <c r="E13" s="67"/>
      <c r="F13" s="19" t="s">
        <v>34</v>
      </c>
      <c r="G13" s="67"/>
      <c r="H13" s="57"/>
      <c r="I13" s="57"/>
      <c r="J13" s="57"/>
      <c r="K13" s="57"/>
      <c r="L13" s="57"/>
      <c r="M13" s="57"/>
      <c r="N13" s="57"/>
      <c r="O13" s="57"/>
      <c r="P13" s="57"/>
      <c r="Q13" s="61"/>
      <c r="R13" s="57"/>
    </row>
    <row r="14" spans="1:18" ht="110.4" x14ac:dyDescent="0.3">
      <c r="A14" s="60">
        <v>5</v>
      </c>
      <c r="B14" s="66">
        <v>137617</v>
      </c>
      <c r="C14" s="68">
        <v>44918</v>
      </c>
      <c r="D14" s="17" t="s">
        <v>42</v>
      </c>
      <c r="E14" s="66" t="s">
        <v>44</v>
      </c>
      <c r="F14" s="17" t="s">
        <v>32</v>
      </c>
      <c r="G14" s="66" t="s">
        <v>34</v>
      </c>
      <c r="H14" s="56">
        <v>5196205.21</v>
      </c>
      <c r="I14" s="56">
        <v>987278.99</v>
      </c>
      <c r="J14" s="56">
        <v>6183484.2000000002</v>
      </c>
      <c r="K14" s="56">
        <v>275500</v>
      </c>
      <c r="L14" s="56">
        <v>52250</v>
      </c>
      <c r="M14" s="56">
        <v>327750</v>
      </c>
      <c r="N14" s="56">
        <v>4920705.21</v>
      </c>
      <c r="O14" s="56">
        <v>935028.99</v>
      </c>
      <c r="P14" s="56">
        <v>5855734.2000000002</v>
      </c>
      <c r="Q14" s="60">
        <v>0</v>
      </c>
      <c r="R14" s="56">
        <v>2399</v>
      </c>
    </row>
    <row r="15" spans="1:18" ht="82.8" x14ac:dyDescent="0.3">
      <c r="A15" s="72"/>
      <c r="B15" s="70"/>
      <c r="C15" s="77"/>
      <c r="D15" s="17" t="s">
        <v>43</v>
      </c>
      <c r="E15" s="70"/>
      <c r="F15" s="17" t="s">
        <v>33</v>
      </c>
      <c r="G15" s="70"/>
      <c r="H15" s="71"/>
      <c r="I15" s="71"/>
      <c r="J15" s="71"/>
      <c r="K15" s="71"/>
      <c r="L15" s="71"/>
      <c r="M15" s="71"/>
      <c r="N15" s="71"/>
      <c r="O15" s="71"/>
      <c r="P15" s="71"/>
      <c r="Q15" s="72"/>
      <c r="R15" s="71"/>
    </row>
    <row r="16" spans="1:18" ht="28.2" thickBot="1" x14ac:dyDescent="0.35">
      <c r="A16" s="61"/>
      <c r="B16" s="67"/>
      <c r="C16" s="69"/>
      <c r="D16" s="30"/>
      <c r="E16" s="67"/>
      <c r="F16" s="19" t="s">
        <v>34</v>
      </c>
      <c r="G16" s="67"/>
      <c r="H16" s="57"/>
      <c r="I16" s="57"/>
      <c r="J16" s="57"/>
      <c r="K16" s="57"/>
      <c r="L16" s="57"/>
      <c r="M16" s="57"/>
      <c r="N16" s="57"/>
      <c r="O16" s="57"/>
      <c r="P16" s="57"/>
      <c r="Q16" s="61"/>
      <c r="R16" s="57"/>
    </row>
    <row r="17" spans="1:18" ht="65.25" customHeight="1" x14ac:dyDescent="0.3">
      <c r="A17" s="60">
        <v>6</v>
      </c>
      <c r="B17" s="60">
        <v>26943</v>
      </c>
      <c r="C17" s="68">
        <v>45006</v>
      </c>
      <c r="D17" s="66" t="s">
        <v>45</v>
      </c>
      <c r="E17" s="66" t="s">
        <v>46</v>
      </c>
      <c r="F17" s="17" t="s">
        <v>32</v>
      </c>
      <c r="G17" s="66" t="s">
        <v>34</v>
      </c>
      <c r="H17" s="56">
        <v>2894547.6</v>
      </c>
      <c r="I17" s="56">
        <v>549964.04</v>
      </c>
      <c r="J17" s="56">
        <v>3444511.64</v>
      </c>
      <c r="K17" s="56">
        <v>549000</v>
      </c>
      <c r="L17" s="56">
        <v>104215</v>
      </c>
      <c r="M17" s="56">
        <v>653215</v>
      </c>
      <c r="N17" s="56">
        <v>2338666.2000000002</v>
      </c>
      <c r="O17" s="56">
        <v>445749.04</v>
      </c>
      <c r="P17" s="56">
        <v>2784415.24</v>
      </c>
      <c r="Q17" s="60">
        <v>0</v>
      </c>
      <c r="R17" s="56">
        <v>1176</v>
      </c>
    </row>
    <row r="18" spans="1:18" ht="27.6" x14ac:dyDescent="0.3">
      <c r="A18" s="72"/>
      <c r="B18" s="72"/>
      <c r="C18" s="77"/>
      <c r="D18" s="70"/>
      <c r="E18" s="70"/>
      <c r="F18" s="17" t="s">
        <v>33</v>
      </c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2"/>
      <c r="R18" s="71"/>
    </row>
    <row r="19" spans="1:18" ht="28.2" thickBot="1" x14ac:dyDescent="0.35">
      <c r="A19" s="61"/>
      <c r="B19" s="61"/>
      <c r="C19" s="69"/>
      <c r="D19" s="67"/>
      <c r="E19" s="67"/>
      <c r="F19" s="19" t="s">
        <v>34</v>
      </c>
      <c r="G19" s="67"/>
      <c r="H19" s="57"/>
      <c r="I19" s="57"/>
      <c r="J19" s="57"/>
      <c r="K19" s="57"/>
      <c r="L19" s="57"/>
      <c r="M19" s="57"/>
      <c r="N19" s="57"/>
      <c r="O19" s="57"/>
      <c r="P19" s="57"/>
      <c r="Q19" s="61"/>
      <c r="R19" s="57"/>
    </row>
    <row r="20" spans="1:18" ht="110.4" x14ac:dyDescent="0.3">
      <c r="A20" s="60">
        <v>7</v>
      </c>
      <c r="B20" s="60">
        <v>22108</v>
      </c>
      <c r="C20" s="68">
        <v>44994</v>
      </c>
      <c r="D20" s="17" t="s">
        <v>47</v>
      </c>
      <c r="E20" s="66" t="s">
        <v>49</v>
      </c>
      <c r="F20" s="17" t="s">
        <v>32</v>
      </c>
      <c r="G20" s="66" t="s">
        <v>34</v>
      </c>
      <c r="H20" s="56">
        <v>15580345.5</v>
      </c>
      <c r="I20" s="56">
        <v>2960265.65</v>
      </c>
      <c r="J20" s="56">
        <v>18540611.149999999</v>
      </c>
      <c r="K20" s="56">
        <v>315047.67999999999</v>
      </c>
      <c r="L20" s="56">
        <v>55470.06</v>
      </c>
      <c r="M20" s="56">
        <v>370517.74</v>
      </c>
      <c r="N20" s="56">
        <v>15265297.82</v>
      </c>
      <c r="O20" s="56">
        <v>2904795.59</v>
      </c>
      <c r="P20" s="56">
        <v>18170093.41</v>
      </c>
      <c r="Q20" s="60">
        <v>0</v>
      </c>
      <c r="R20" s="56">
        <v>6330</v>
      </c>
    </row>
    <row r="21" spans="1:18" ht="82.8" x14ac:dyDescent="0.3">
      <c r="A21" s="72"/>
      <c r="B21" s="72"/>
      <c r="C21" s="77"/>
      <c r="D21" s="17" t="s">
        <v>48</v>
      </c>
      <c r="E21" s="70"/>
      <c r="F21" s="17" t="s">
        <v>33</v>
      </c>
      <c r="G21" s="70"/>
      <c r="H21" s="71"/>
      <c r="I21" s="71"/>
      <c r="J21" s="71"/>
      <c r="K21" s="71"/>
      <c r="L21" s="71"/>
      <c r="M21" s="71"/>
      <c r="N21" s="71"/>
      <c r="O21" s="71"/>
      <c r="P21" s="71"/>
      <c r="Q21" s="72"/>
      <c r="R21" s="71"/>
    </row>
    <row r="22" spans="1:18" ht="28.2" thickBot="1" x14ac:dyDescent="0.35">
      <c r="A22" s="61"/>
      <c r="B22" s="61"/>
      <c r="C22" s="69"/>
      <c r="D22" s="30"/>
      <c r="E22" s="67"/>
      <c r="F22" s="19" t="s">
        <v>34</v>
      </c>
      <c r="G22" s="67"/>
      <c r="H22" s="57"/>
      <c r="I22" s="57"/>
      <c r="J22" s="57"/>
      <c r="K22" s="57"/>
      <c r="L22" s="57"/>
      <c r="M22" s="57"/>
      <c r="N22" s="57"/>
      <c r="O22" s="57"/>
      <c r="P22" s="57"/>
      <c r="Q22" s="61"/>
      <c r="R22" s="57"/>
    </row>
    <row r="23" spans="1:18" ht="65.25" customHeight="1" x14ac:dyDescent="0.3">
      <c r="A23" s="60">
        <v>8</v>
      </c>
      <c r="B23" s="60">
        <v>22854</v>
      </c>
      <c r="C23" s="68">
        <v>44994</v>
      </c>
      <c r="D23" s="66" t="s">
        <v>50</v>
      </c>
      <c r="E23" s="66" t="s">
        <v>51</v>
      </c>
      <c r="F23" s="17" t="s">
        <v>32</v>
      </c>
      <c r="G23" s="66" t="s">
        <v>34</v>
      </c>
      <c r="H23" s="56">
        <v>1215906.8999999999</v>
      </c>
      <c r="I23" s="56">
        <v>231022.31</v>
      </c>
      <c r="J23" s="56">
        <v>1446929.21</v>
      </c>
      <c r="K23" s="56">
        <v>102450</v>
      </c>
      <c r="L23" s="56">
        <v>18330.25</v>
      </c>
      <c r="M23" s="56">
        <v>120780.25</v>
      </c>
      <c r="N23" s="56">
        <v>1113456.8999999999</v>
      </c>
      <c r="O23" s="56">
        <v>212692.06</v>
      </c>
      <c r="P23" s="56">
        <v>1326148.96</v>
      </c>
      <c r="Q23" s="60">
        <v>0</v>
      </c>
      <c r="R23" s="73">
        <v>494</v>
      </c>
    </row>
    <row r="24" spans="1:18" ht="27.6" x14ac:dyDescent="0.3">
      <c r="A24" s="72"/>
      <c r="B24" s="72"/>
      <c r="C24" s="77"/>
      <c r="D24" s="70"/>
      <c r="E24" s="70"/>
      <c r="F24" s="17" t="s">
        <v>33</v>
      </c>
      <c r="G24" s="70"/>
      <c r="H24" s="71"/>
      <c r="I24" s="71"/>
      <c r="J24" s="71"/>
      <c r="K24" s="71"/>
      <c r="L24" s="71"/>
      <c r="M24" s="71"/>
      <c r="N24" s="71"/>
      <c r="O24" s="71"/>
      <c r="P24" s="71"/>
      <c r="Q24" s="72"/>
      <c r="R24" s="74"/>
    </row>
    <row r="25" spans="1:18" ht="28.2" thickBot="1" x14ac:dyDescent="0.35">
      <c r="A25" s="61"/>
      <c r="B25" s="61"/>
      <c r="C25" s="69"/>
      <c r="D25" s="67"/>
      <c r="E25" s="67"/>
      <c r="F25" s="19" t="s">
        <v>34</v>
      </c>
      <c r="G25" s="67"/>
      <c r="H25" s="57"/>
      <c r="I25" s="57"/>
      <c r="J25" s="57"/>
      <c r="K25" s="57"/>
      <c r="L25" s="57"/>
      <c r="M25" s="57"/>
      <c r="N25" s="57"/>
      <c r="O25" s="57"/>
      <c r="P25" s="57"/>
      <c r="Q25" s="61"/>
      <c r="R25" s="75"/>
    </row>
    <row r="26" spans="1:18" ht="111" thickBot="1" x14ac:dyDescent="0.35">
      <c r="A26" s="18">
        <v>9</v>
      </c>
      <c r="B26" s="19">
        <v>134214</v>
      </c>
      <c r="C26" s="21">
        <v>44910</v>
      </c>
      <c r="D26" s="19" t="s">
        <v>52</v>
      </c>
      <c r="E26" s="19" t="s">
        <v>53</v>
      </c>
      <c r="F26" s="19" t="s">
        <v>54</v>
      </c>
      <c r="G26" s="19" t="s">
        <v>34</v>
      </c>
      <c r="H26" s="23">
        <v>1050011.9099999999</v>
      </c>
      <c r="I26" s="24">
        <v>199502.26</v>
      </c>
      <c r="J26" s="24">
        <v>1249514.17</v>
      </c>
      <c r="K26" s="24">
        <v>54900</v>
      </c>
      <c r="L26" s="24">
        <v>10355</v>
      </c>
      <c r="M26" s="24">
        <v>65255</v>
      </c>
      <c r="N26" s="24">
        <v>995111.91</v>
      </c>
      <c r="O26" s="24">
        <v>189147.26</v>
      </c>
      <c r="P26" s="24">
        <v>1184259.17</v>
      </c>
      <c r="Q26" s="25">
        <v>0</v>
      </c>
      <c r="R26" s="24">
        <v>1066.5</v>
      </c>
    </row>
    <row r="27" spans="1:18" ht="15" thickBot="1" x14ac:dyDescent="0.35">
      <c r="A27" s="76"/>
      <c r="B27" s="76"/>
      <c r="C27" s="76"/>
      <c r="D27" s="76"/>
      <c r="E27" s="76"/>
      <c r="F27" s="76"/>
      <c r="G27" s="62"/>
      <c r="H27" s="31">
        <v>58304242.200000003</v>
      </c>
      <c r="I27" s="31">
        <v>11077806.01</v>
      </c>
      <c r="J27" s="31">
        <v>69382048.209999993</v>
      </c>
      <c r="K27" s="31">
        <v>3080618.66</v>
      </c>
      <c r="L27" s="31">
        <v>576351.82999999996</v>
      </c>
      <c r="M27" s="31">
        <v>3656970.49</v>
      </c>
      <c r="N27" s="31">
        <v>55216742.140000001</v>
      </c>
      <c r="O27" s="31">
        <v>10501454.18</v>
      </c>
      <c r="P27" s="31">
        <v>65718196.32</v>
      </c>
      <c r="Q27" s="32">
        <v>0</v>
      </c>
      <c r="R27" s="31">
        <v>26408.9</v>
      </c>
    </row>
    <row r="28" spans="1:18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x14ac:dyDescent="0.3">
      <c r="A29" s="29"/>
      <c r="B29" s="29"/>
      <c r="C29" s="29"/>
      <c r="D29" s="29"/>
      <c r="E29" s="29"/>
      <c r="F29" s="29"/>
      <c r="G29" s="29" t="s">
        <v>117</v>
      </c>
      <c r="H29" s="33">
        <f>H27/5</f>
        <v>11660848.440000001</v>
      </c>
      <c r="I29" s="33">
        <f t="shared" ref="I29:R29" si="0">I27/5</f>
        <v>2215561.202</v>
      </c>
      <c r="J29" s="33">
        <f t="shared" si="0"/>
        <v>13876409.641999999</v>
      </c>
      <c r="K29" s="33">
        <f t="shared" si="0"/>
        <v>616123.73200000008</v>
      </c>
      <c r="L29" s="33">
        <f t="shared" si="0"/>
        <v>115270.36599999999</v>
      </c>
      <c r="M29" s="33">
        <f t="shared" si="0"/>
        <v>731394.098</v>
      </c>
      <c r="N29" s="33">
        <f t="shared" si="0"/>
        <v>11043348.427999999</v>
      </c>
      <c r="O29" s="33">
        <f t="shared" si="0"/>
        <v>2100290.8360000001</v>
      </c>
      <c r="P29" s="33">
        <f t="shared" si="0"/>
        <v>13143639.264</v>
      </c>
      <c r="Q29" s="33">
        <f t="shared" si="0"/>
        <v>0</v>
      </c>
      <c r="R29" s="33">
        <f t="shared" si="0"/>
        <v>5281.7800000000007</v>
      </c>
    </row>
    <row r="30" spans="1:18" x14ac:dyDescent="0.3">
      <c r="A30" s="29"/>
      <c r="B30" s="29"/>
      <c r="C30" s="29"/>
      <c r="D30" s="29"/>
      <c r="E30" s="29"/>
      <c r="F30" s="29"/>
      <c r="G30" s="29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1:18" x14ac:dyDescent="0.3">
      <c r="A31" s="29"/>
      <c r="B31" s="29"/>
      <c r="C31" s="29"/>
      <c r="D31" s="29"/>
      <c r="E31" s="29"/>
      <c r="F31" s="29"/>
      <c r="G31" s="29" t="s">
        <v>116</v>
      </c>
      <c r="H31" s="33">
        <f>SUBTOTAL(9,H2:H25)</f>
        <v>57254230.289999999</v>
      </c>
      <c r="I31" s="33">
        <f t="shared" ref="I31:R31" si="1">SUBTOTAL(9,I2:I25)</f>
        <v>10878303.75</v>
      </c>
      <c r="J31" s="33">
        <f t="shared" si="1"/>
        <v>68132534.040000007</v>
      </c>
      <c r="K31" s="33">
        <f t="shared" si="1"/>
        <v>3025718.6600000006</v>
      </c>
      <c r="L31" s="33">
        <f t="shared" si="1"/>
        <v>565996.83000000007</v>
      </c>
      <c r="M31" s="33">
        <f t="shared" si="1"/>
        <v>3591715.49</v>
      </c>
      <c r="N31" s="33">
        <f t="shared" si="1"/>
        <v>54221630.230000004</v>
      </c>
      <c r="O31" s="33">
        <f t="shared" si="1"/>
        <v>10312306.92</v>
      </c>
      <c r="P31" s="33">
        <f t="shared" si="1"/>
        <v>64533937.150000013</v>
      </c>
      <c r="Q31" s="33">
        <f t="shared" si="1"/>
        <v>0</v>
      </c>
      <c r="R31" s="33">
        <f t="shared" si="1"/>
        <v>25342.400000000001</v>
      </c>
    </row>
    <row r="32" spans="1:18" x14ac:dyDescent="0.3">
      <c r="A32" s="44"/>
      <c r="B32" s="44"/>
      <c r="C32" s="44"/>
      <c r="D32" s="44"/>
      <c r="E32" s="44"/>
      <c r="F32" s="44"/>
      <c r="G32" s="29" t="s">
        <v>117</v>
      </c>
      <c r="H32" s="35">
        <f t="shared" ref="H32:Q32" si="2">H31/5</f>
        <v>11450846.058</v>
      </c>
      <c r="I32" s="35">
        <f t="shared" si="2"/>
        <v>2175660.75</v>
      </c>
      <c r="J32" s="35">
        <f t="shared" si="2"/>
        <v>13626506.808000002</v>
      </c>
      <c r="K32" s="35">
        <f t="shared" si="2"/>
        <v>605143.73200000008</v>
      </c>
      <c r="L32" s="35">
        <f t="shared" si="2"/>
        <v>113199.36600000001</v>
      </c>
      <c r="M32" s="35">
        <f t="shared" si="2"/>
        <v>718343.098</v>
      </c>
      <c r="N32" s="35">
        <f t="shared" si="2"/>
        <v>10844326.046</v>
      </c>
      <c r="O32" s="35">
        <f t="shared" si="2"/>
        <v>2062461.3840000001</v>
      </c>
      <c r="P32" s="35">
        <f t="shared" si="2"/>
        <v>12906787.430000003</v>
      </c>
      <c r="Q32" s="35">
        <f t="shared" si="2"/>
        <v>0</v>
      </c>
      <c r="R32" s="35"/>
    </row>
    <row r="33" spans="1:34" s="8" customFormat="1" x14ac:dyDescent="0.3">
      <c r="A33" s="44"/>
      <c r="B33" s="44"/>
      <c r="C33" s="44"/>
      <c r="D33" s="44"/>
      <c r="E33" s="44"/>
      <c r="F33" s="44"/>
      <c r="G33" s="11" t="s">
        <v>118</v>
      </c>
      <c r="H33" s="36">
        <f>H26</f>
        <v>1050011.9099999999</v>
      </c>
      <c r="I33" s="36">
        <f t="shared" ref="I33:R33" si="3">I26</f>
        <v>199502.26</v>
      </c>
      <c r="J33" s="36">
        <f t="shared" si="3"/>
        <v>1249514.17</v>
      </c>
      <c r="K33" s="36">
        <f t="shared" si="3"/>
        <v>54900</v>
      </c>
      <c r="L33" s="36">
        <f t="shared" si="3"/>
        <v>10355</v>
      </c>
      <c r="M33" s="36">
        <f t="shared" si="3"/>
        <v>65255</v>
      </c>
      <c r="N33" s="36">
        <f t="shared" si="3"/>
        <v>995111.91</v>
      </c>
      <c r="O33" s="36">
        <f t="shared" si="3"/>
        <v>189147.26</v>
      </c>
      <c r="P33" s="36">
        <f t="shared" si="3"/>
        <v>1184259.17</v>
      </c>
      <c r="Q33" s="36">
        <f t="shared" si="3"/>
        <v>0</v>
      </c>
      <c r="R33" s="36">
        <f t="shared" si="3"/>
        <v>1066.5</v>
      </c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1:34" s="8" customFormat="1" x14ac:dyDescent="0.3">
      <c r="A34" s="44"/>
      <c r="B34" s="44"/>
      <c r="C34" s="44"/>
      <c r="D34" s="44"/>
      <c r="E34" s="44"/>
      <c r="F34" s="44"/>
      <c r="G34" s="11" t="s">
        <v>117</v>
      </c>
      <c r="H34" s="36">
        <f>H33/5</f>
        <v>210002.38199999998</v>
      </c>
      <c r="I34" s="36">
        <f t="shared" ref="I34:R34" si="4">I33/5</f>
        <v>39900.452000000005</v>
      </c>
      <c r="J34" s="36">
        <f t="shared" si="4"/>
        <v>249902.83399999997</v>
      </c>
      <c r="K34" s="36">
        <f t="shared" si="4"/>
        <v>10980</v>
      </c>
      <c r="L34" s="36">
        <f t="shared" si="4"/>
        <v>2071</v>
      </c>
      <c r="M34" s="36">
        <f t="shared" si="4"/>
        <v>13051</v>
      </c>
      <c r="N34" s="36">
        <f t="shared" si="4"/>
        <v>199022.38200000001</v>
      </c>
      <c r="O34" s="36">
        <f t="shared" si="4"/>
        <v>37829.452000000005</v>
      </c>
      <c r="P34" s="36">
        <f t="shared" si="4"/>
        <v>236851.83399999997</v>
      </c>
      <c r="Q34" s="36">
        <f t="shared" si="4"/>
        <v>0</v>
      </c>
      <c r="R34" s="36">
        <f t="shared" si="4"/>
        <v>213.3</v>
      </c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pans="1:34" x14ac:dyDescent="0.3">
      <c r="A35" s="54"/>
      <c r="B35" s="54"/>
      <c r="C35" s="54"/>
      <c r="D35" s="54"/>
      <c r="E35" s="54"/>
      <c r="F35" s="54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34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34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34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34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34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34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34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34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34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34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34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34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34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3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x14ac:dyDescent="0.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x14ac:dyDescent="0.3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</sheetData>
  <autoFilter ref="A1:R27" xr:uid="{BF2F9B03-E669-461C-9BF2-026C1E76C99D}"/>
  <mergeCells count="134">
    <mergeCell ref="N2:N4"/>
    <mergeCell ref="O2:O4"/>
    <mergeCell ref="P2:P4"/>
    <mergeCell ref="Q2:Q4"/>
    <mergeCell ref="R2:R4"/>
    <mergeCell ref="A5:A7"/>
    <mergeCell ref="B5:B7"/>
    <mergeCell ref="C5:C7"/>
    <mergeCell ref="E5:E7"/>
    <mergeCell ref="G5:G7"/>
    <mergeCell ref="H2:H4"/>
    <mergeCell ref="I2:I4"/>
    <mergeCell ref="J2:J4"/>
    <mergeCell ref="K2:K4"/>
    <mergeCell ref="L2:L4"/>
    <mergeCell ref="M2:M4"/>
    <mergeCell ref="A2:A4"/>
    <mergeCell ref="B2:B4"/>
    <mergeCell ref="C2:C4"/>
    <mergeCell ref="D2:D4"/>
    <mergeCell ref="E2:E4"/>
    <mergeCell ref="G2:G4"/>
    <mergeCell ref="N5:N7"/>
    <mergeCell ref="O5:O7"/>
    <mergeCell ref="P5:P7"/>
    <mergeCell ref="Q5:Q7"/>
    <mergeCell ref="R5:R7"/>
    <mergeCell ref="A8:A10"/>
    <mergeCell ref="B8:B10"/>
    <mergeCell ref="C8:C10"/>
    <mergeCell ref="D8:D10"/>
    <mergeCell ref="E8:E10"/>
    <mergeCell ref="H5:H7"/>
    <mergeCell ref="I5:I7"/>
    <mergeCell ref="J5:J7"/>
    <mergeCell ref="K5:K7"/>
    <mergeCell ref="L5:L7"/>
    <mergeCell ref="M5:M7"/>
    <mergeCell ref="M8:M10"/>
    <mergeCell ref="N8:N10"/>
    <mergeCell ref="O8:O10"/>
    <mergeCell ref="P8:P10"/>
    <mergeCell ref="Q8:Q10"/>
    <mergeCell ref="R8:R10"/>
    <mergeCell ref="G8:G10"/>
    <mergeCell ref="H8:H10"/>
    <mergeCell ref="I8:I10"/>
    <mergeCell ref="J8:J10"/>
    <mergeCell ref="K8:K10"/>
    <mergeCell ref="L8:L10"/>
    <mergeCell ref="N11:N13"/>
    <mergeCell ref="O11:O13"/>
    <mergeCell ref="P11:P13"/>
    <mergeCell ref="Q11:Q13"/>
    <mergeCell ref="R11:R13"/>
    <mergeCell ref="A14:A16"/>
    <mergeCell ref="B14:B16"/>
    <mergeCell ref="C14:C16"/>
    <mergeCell ref="E14:E16"/>
    <mergeCell ref="G14:G16"/>
    <mergeCell ref="H11:H13"/>
    <mergeCell ref="I11:I13"/>
    <mergeCell ref="J11:J13"/>
    <mergeCell ref="K11:K13"/>
    <mergeCell ref="L11:L13"/>
    <mergeCell ref="M11:M13"/>
    <mergeCell ref="A11:A13"/>
    <mergeCell ref="B11:B13"/>
    <mergeCell ref="C11:C13"/>
    <mergeCell ref="D11:D13"/>
    <mergeCell ref="E11:E13"/>
    <mergeCell ref="G11:G13"/>
    <mergeCell ref="N14:N16"/>
    <mergeCell ref="O14:O16"/>
    <mergeCell ref="P14:P16"/>
    <mergeCell ref="Q14:Q16"/>
    <mergeCell ref="R14:R16"/>
    <mergeCell ref="A17:A19"/>
    <mergeCell ref="B17:B19"/>
    <mergeCell ref="C17:C19"/>
    <mergeCell ref="D17:D19"/>
    <mergeCell ref="E17:E19"/>
    <mergeCell ref="H14:H16"/>
    <mergeCell ref="I14:I16"/>
    <mergeCell ref="J14:J16"/>
    <mergeCell ref="K14:K16"/>
    <mergeCell ref="L14:L16"/>
    <mergeCell ref="M14:M16"/>
    <mergeCell ref="M17:M19"/>
    <mergeCell ref="N17:N19"/>
    <mergeCell ref="O17:O19"/>
    <mergeCell ref="P17:P19"/>
    <mergeCell ref="Q17:Q19"/>
    <mergeCell ref="R17:R19"/>
    <mergeCell ref="G17:G19"/>
    <mergeCell ref="H17:H19"/>
    <mergeCell ref="I17:I19"/>
    <mergeCell ref="J17:J19"/>
    <mergeCell ref="K17:K19"/>
    <mergeCell ref="L17:L19"/>
    <mergeCell ref="O20:O22"/>
    <mergeCell ref="P20:P22"/>
    <mergeCell ref="Q20:Q22"/>
    <mergeCell ref="R20:R22"/>
    <mergeCell ref="A23:A25"/>
    <mergeCell ref="B23:B25"/>
    <mergeCell ref="C23:C25"/>
    <mergeCell ref="D23:D25"/>
    <mergeCell ref="E23:E25"/>
    <mergeCell ref="G23:G25"/>
    <mergeCell ref="I20:I22"/>
    <mergeCell ref="J20:J22"/>
    <mergeCell ref="K20:K22"/>
    <mergeCell ref="L20:L22"/>
    <mergeCell ref="M20:M22"/>
    <mergeCell ref="N20:N22"/>
    <mergeCell ref="A20:A22"/>
    <mergeCell ref="B20:B22"/>
    <mergeCell ref="C20:C22"/>
    <mergeCell ref="E20:E22"/>
    <mergeCell ref="G20:G22"/>
    <mergeCell ref="H20:H22"/>
    <mergeCell ref="N23:N25"/>
    <mergeCell ref="O23:O25"/>
    <mergeCell ref="P23:P25"/>
    <mergeCell ref="Q23:Q25"/>
    <mergeCell ref="R23:R25"/>
    <mergeCell ref="A27:G27"/>
    <mergeCell ref="H23:H25"/>
    <mergeCell ref="I23:I25"/>
    <mergeCell ref="J23:J25"/>
    <mergeCell ref="K23:K25"/>
    <mergeCell ref="L23:L25"/>
    <mergeCell ref="M23:M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292A0-96AA-4D83-81E0-DFC16CD03AC6}">
  <dimension ref="A1:R5"/>
  <sheetViews>
    <sheetView zoomScale="150" zoomScaleNormal="150" workbookViewId="0">
      <selection activeCell="H9" sqref="H9"/>
    </sheetView>
  </sheetViews>
  <sheetFormatPr defaultRowHeight="14.4" x14ac:dyDescent="0.3"/>
  <cols>
    <col min="1" max="2" width="9.33203125" bestFit="1" customWidth="1"/>
    <col min="3" max="3" width="9.88671875" bestFit="1" customWidth="1"/>
    <col min="8" max="8" width="13.5546875" bestFit="1" customWidth="1"/>
    <col min="9" max="9" width="11.33203125" bestFit="1" customWidth="1"/>
    <col min="10" max="10" width="12.5546875" bestFit="1" customWidth="1"/>
    <col min="11" max="11" width="10.109375" bestFit="1" customWidth="1"/>
    <col min="12" max="12" width="9.44140625" bestFit="1" customWidth="1"/>
    <col min="13" max="13" width="10.109375" bestFit="1" customWidth="1"/>
    <col min="14" max="14" width="12.5546875" bestFit="1" customWidth="1"/>
    <col min="15" max="15" width="11.33203125" bestFit="1" customWidth="1"/>
    <col min="16" max="16" width="12.5546875" bestFit="1" customWidth="1"/>
    <col min="17" max="18" width="9.44140625" bestFit="1" customWidth="1"/>
  </cols>
  <sheetData>
    <row r="1" spans="1:18" ht="42" thickBot="1" x14ac:dyDescent="0.35">
      <c r="A1" s="37" t="s">
        <v>0</v>
      </c>
      <c r="B1" s="14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4" t="s">
        <v>16</v>
      </c>
      <c r="R1" s="15" t="s">
        <v>17</v>
      </c>
    </row>
    <row r="2" spans="1:18" ht="124.2" x14ac:dyDescent="0.3">
      <c r="A2" s="60">
        <v>1</v>
      </c>
      <c r="B2" s="60">
        <v>22095</v>
      </c>
      <c r="C2" s="68">
        <v>45044</v>
      </c>
      <c r="D2" s="17" t="s">
        <v>55</v>
      </c>
      <c r="E2" s="66" t="s">
        <v>57</v>
      </c>
      <c r="F2" s="66" t="s">
        <v>58</v>
      </c>
      <c r="G2" s="66" t="s">
        <v>58</v>
      </c>
      <c r="H2" s="56">
        <v>17579158.609999999</v>
      </c>
      <c r="I2" s="56">
        <v>3340040.14</v>
      </c>
      <c r="J2" s="56">
        <v>20919198.75</v>
      </c>
      <c r="K2" s="56">
        <v>99030</v>
      </c>
      <c r="L2" s="56">
        <v>18815.7</v>
      </c>
      <c r="M2" s="56">
        <v>117845.7</v>
      </c>
      <c r="N2" s="56">
        <v>17480128.609999999</v>
      </c>
      <c r="O2" s="56">
        <v>3321224.44</v>
      </c>
      <c r="P2" s="56">
        <v>20801353.050000001</v>
      </c>
      <c r="Q2" s="60">
        <v>0</v>
      </c>
      <c r="R2" s="56">
        <v>8116</v>
      </c>
    </row>
    <row r="3" spans="1:18" ht="83.4" thickBot="1" x14ac:dyDescent="0.35">
      <c r="A3" s="61"/>
      <c r="B3" s="61"/>
      <c r="C3" s="69"/>
      <c r="D3" s="19" t="s">
        <v>56</v>
      </c>
      <c r="E3" s="67"/>
      <c r="F3" s="67"/>
      <c r="G3" s="67"/>
      <c r="H3" s="57"/>
      <c r="I3" s="57"/>
      <c r="J3" s="57"/>
      <c r="K3" s="57"/>
      <c r="L3" s="57"/>
      <c r="M3" s="57"/>
      <c r="N3" s="57"/>
      <c r="O3" s="57"/>
      <c r="P3" s="57"/>
      <c r="Q3" s="61"/>
      <c r="R3" s="57"/>
    </row>
    <row r="4" spans="1:18" ht="15" thickBot="1" x14ac:dyDescent="0.35">
      <c r="A4" s="38"/>
      <c r="B4" s="38"/>
      <c r="C4" s="38"/>
      <c r="D4" s="38"/>
      <c r="E4" s="38"/>
      <c r="F4" s="38"/>
      <c r="G4" s="39"/>
      <c r="H4" s="31">
        <v>17579158.609999999</v>
      </c>
      <c r="I4" s="31">
        <v>3340040.14</v>
      </c>
      <c r="J4" s="31">
        <v>20919198.75</v>
      </c>
      <c r="K4" s="31">
        <v>99030</v>
      </c>
      <c r="L4" s="31">
        <v>18815.7</v>
      </c>
      <c r="M4" s="31">
        <v>117845.7</v>
      </c>
      <c r="N4" s="31">
        <v>17480128.609999999</v>
      </c>
      <c r="O4" s="31">
        <v>3321224.44</v>
      </c>
      <c r="P4" s="31">
        <v>20801353.050000001</v>
      </c>
      <c r="Q4" s="32">
        <v>0</v>
      </c>
      <c r="R4" s="31">
        <v>8116</v>
      </c>
    </row>
    <row r="5" spans="1:18" x14ac:dyDescent="0.3">
      <c r="A5" s="29"/>
      <c r="B5" s="29"/>
      <c r="C5" s="29"/>
      <c r="D5" s="29"/>
      <c r="E5" s="29"/>
      <c r="F5" s="29"/>
      <c r="G5" s="29" t="s">
        <v>116</v>
      </c>
      <c r="H5" s="40">
        <f>H4/5</f>
        <v>3515831.7220000001</v>
      </c>
      <c r="I5" s="40">
        <f t="shared" ref="I5:R5" si="0">I4/5</f>
        <v>668008.02800000005</v>
      </c>
      <c r="J5" s="40">
        <f t="shared" si="0"/>
        <v>4183839.75</v>
      </c>
      <c r="K5" s="40">
        <f t="shared" si="0"/>
        <v>19806</v>
      </c>
      <c r="L5" s="40">
        <f t="shared" si="0"/>
        <v>3763.1400000000003</v>
      </c>
      <c r="M5" s="40">
        <f t="shared" si="0"/>
        <v>23569.14</v>
      </c>
      <c r="N5" s="40">
        <f t="shared" si="0"/>
        <v>3496025.7220000001</v>
      </c>
      <c r="O5" s="40">
        <f t="shared" si="0"/>
        <v>664244.88800000004</v>
      </c>
      <c r="P5" s="40">
        <f t="shared" si="0"/>
        <v>4160270.6100000003</v>
      </c>
      <c r="Q5" s="40">
        <f t="shared" si="0"/>
        <v>0</v>
      </c>
      <c r="R5" s="40">
        <f t="shared" si="0"/>
        <v>1623.2</v>
      </c>
    </row>
  </sheetData>
  <mergeCells count="17">
    <mergeCell ref="M2:M3"/>
    <mergeCell ref="A2:A3"/>
    <mergeCell ref="B2:B3"/>
    <mergeCell ref="C2:C3"/>
    <mergeCell ref="E2:E3"/>
    <mergeCell ref="F2:F3"/>
    <mergeCell ref="G2:G3"/>
    <mergeCell ref="H2:H3"/>
    <mergeCell ref="I2:I3"/>
    <mergeCell ref="J2:J3"/>
    <mergeCell ref="K2:K3"/>
    <mergeCell ref="L2:L3"/>
    <mergeCell ref="N2:N3"/>
    <mergeCell ref="O2:O3"/>
    <mergeCell ref="P2:P3"/>
    <mergeCell ref="Q2:Q3"/>
    <mergeCell ref="R2:R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D2F84-D02F-45FC-84D4-C73EF7B7B4D3}">
  <dimension ref="A1:Z15"/>
  <sheetViews>
    <sheetView zoomScale="98" zoomScaleNormal="98" workbookViewId="0">
      <selection activeCell="H18" sqref="H18"/>
    </sheetView>
  </sheetViews>
  <sheetFormatPr defaultRowHeight="14.4" x14ac:dyDescent="0.3"/>
  <cols>
    <col min="1" max="2" width="9.33203125" bestFit="1" customWidth="1"/>
    <col min="3" max="3" width="9.88671875" bestFit="1" customWidth="1"/>
    <col min="8" max="8" width="16.109375" bestFit="1" customWidth="1"/>
    <col min="9" max="9" width="12.44140625" bestFit="1" customWidth="1"/>
    <col min="10" max="10" width="13.5546875" bestFit="1" customWidth="1"/>
    <col min="11" max="11" width="11.33203125" bestFit="1" customWidth="1"/>
    <col min="12" max="12" width="11" bestFit="1" customWidth="1"/>
    <col min="13" max="13" width="11.33203125" bestFit="1" customWidth="1"/>
    <col min="14" max="14" width="13.5546875" bestFit="1" customWidth="1"/>
    <col min="15" max="15" width="12.44140625" bestFit="1" customWidth="1"/>
    <col min="16" max="16" width="13.5546875" bestFit="1" customWidth="1"/>
    <col min="17" max="17" width="9.5546875" bestFit="1" customWidth="1"/>
    <col min="18" max="18" width="10" bestFit="1" customWidth="1"/>
  </cols>
  <sheetData>
    <row r="1" spans="1:26" ht="42" thickBot="1" x14ac:dyDescent="0.35">
      <c r="A1" s="37" t="s">
        <v>0</v>
      </c>
      <c r="B1" s="14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4" t="s">
        <v>16</v>
      </c>
      <c r="R1" s="15" t="s">
        <v>17</v>
      </c>
    </row>
    <row r="2" spans="1:26" ht="111" thickBot="1" x14ac:dyDescent="0.35">
      <c r="A2" s="18">
        <v>1</v>
      </c>
      <c r="B2" s="19">
        <v>138271</v>
      </c>
      <c r="C2" s="21">
        <v>44929</v>
      </c>
      <c r="D2" s="19" t="s">
        <v>59</v>
      </c>
      <c r="E2" s="19" t="s">
        <v>60</v>
      </c>
      <c r="F2" s="19" t="s">
        <v>61</v>
      </c>
      <c r="G2" s="19" t="s">
        <v>62</v>
      </c>
      <c r="H2" s="24">
        <v>5504292.2599999998</v>
      </c>
      <c r="I2" s="24">
        <v>1045815.53</v>
      </c>
      <c r="J2" s="24">
        <v>6550107.79</v>
      </c>
      <c r="K2" s="24">
        <v>675208.66</v>
      </c>
      <c r="L2" s="24">
        <v>128289.65</v>
      </c>
      <c r="M2" s="24">
        <v>803498.31</v>
      </c>
      <c r="N2" s="24">
        <v>4829083.5999999996</v>
      </c>
      <c r="O2" s="24">
        <v>917525.88</v>
      </c>
      <c r="P2" s="24">
        <v>5746609.4800000004</v>
      </c>
      <c r="Q2" s="25">
        <v>0</v>
      </c>
      <c r="R2" s="24">
        <v>2542</v>
      </c>
    </row>
    <row r="3" spans="1:26" ht="41.4" x14ac:dyDescent="0.3">
      <c r="A3" s="60">
        <v>2</v>
      </c>
      <c r="B3" s="66">
        <v>129874</v>
      </c>
      <c r="C3" s="68">
        <v>44904</v>
      </c>
      <c r="D3" s="66" t="s">
        <v>63</v>
      </c>
      <c r="E3" s="66" t="s">
        <v>64</v>
      </c>
      <c r="F3" s="41" t="s">
        <v>65</v>
      </c>
      <c r="G3" s="66" t="s">
        <v>62</v>
      </c>
      <c r="H3" s="56">
        <v>68290254.200000003</v>
      </c>
      <c r="I3" s="56">
        <v>12975148.300000001</v>
      </c>
      <c r="J3" s="56">
        <v>81265402.5</v>
      </c>
      <c r="K3" s="56">
        <v>1555550.01</v>
      </c>
      <c r="L3" s="56">
        <v>295431</v>
      </c>
      <c r="M3" s="56">
        <v>1850981.01</v>
      </c>
      <c r="N3" s="56">
        <v>66734704.189999998</v>
      </c>
      <c r="O3" s="56">
        <v>12679717.300000001</v>
      </c>
      <c r="P3" s="56">
        <v>79414421.489999995</v>
      </c>
      <c r="Q3" s="60">
        <v>0</v>
      </c>
      <c r="R3" s="56">
        <v>14758</v>
      </c>
    </row>
    <row r="4" spans="1:26" ht="27.6" x14ac:dyDescent="0.3">
      <c r="A4" s="72"/>
      <c r="B4" s="70"/>
      <c r="C4" s="77"/>
      <c r="D4" s="70"/>
      <c r="E4" s="70"/>
      <c r="F4" s="17" t="s">
        <v>33</v>
      </c>
      <c r="G4" s="70"/>
      <c r="H4" s="71"/>
      <c r="I4" s="71"/>
      <c r="J4" s="71"/>
      <c r="K4" s="71"/>
      <c r="L4" s="71"/>
      <c r="M4" s="71"/>
      <c r="N4" s="71"/>
      <c r="O4" s="71"/>
      <c r="P4" s="71"/>
      <c r="Q4" s="72"/>
      <c r="R4" s="71"/>
    </row>
    <row r="5" spans="1:26" ht="15" thickBot="1" x14ac:dyDescent="0.35">
      <c r="A5" s="61"/>
      <c r="B5" s="67"/>
      <c r="C5" s="69"/>
      <c r="D5" s="67"/>
      <c r="E5" s="67"/>
      <c r="F5" s="19" t="s">
        <v>62</v>
      </c>
      <c r="G5" s="67"/>
      <c r="H5" s="57"/>
      <c r="I5" s="57"/>
      <c r="J5" s="57"/>
      <c r="K5" s="57"/>
      <c r="L5" s="57"/>
      <c r="M5" s="57"/>
      <c r="N5" s="57"/>
      <c r="O5" s="57"/>
      <c r="P5" s="57"/>
      <c r="Q5" s="61"/>
      <c r="R5" s="57"/>
    </row>
    <row r="6" spans="1:26" ht="42" thickBot="1" x14ac:dyDescent="0.35">
      <c r="A6" s="18">
        <v>3</v>
      </c>
      <c r="B6" s="19">
        <v>145192</v>
      </c>
      <c r="C6" s="21">
        <v>44939</v>
      </c>
      <c r="D6" s="19" t="s">
        <v>66</v>
      </c>
      <c r="E6" s="19" t="s">
        <v>67</v>
      </c>
      <c r="F6" s="19" t="s">
        <v>61</v>
      </c>
      <c r="G6" s="19" t="s">
        <v>62</v>
      </c>
      <c r="H6" s="23">
        <v>34273806.479999997</v>
      </c>
      <c r="I6" s="24">
        <v>6512023.2300000004</v>
      </c>
      <c r="J6" s="24">
        <v>40785829.710000001</v>
      </c>
      <c r="K6" s="24">
        <v>972783.41</v>
      </c>
      <c r="L6" s="24">
        <v>167721.04999999999</v>
      </c>
      <c r="M6" s="24">
        <v>1140504.46</v>
      </c>
      <c r="N6" s="24">
        <v>33301023.07</v>
      </c>
      <c r="O6" s="24">
        <v>6344302.1799999997</v>
      </c>
      <c r="P6" s="24">
        <v>39645325.25</v>
      </c>
      <c r="Q6" s="25">
        <v>0</v>
      </c>
      <c r="R6" s="24">
        <v>34812</v>
      </c>
    </row>
    <row r="7" spans="1:26" x14ac:dyDescent="0.3">
      <c r="A7" s="38"/>
      <c r="B7" s="38"/>
      <c r="C7" s="38"/>
      <c r="D7" s="38"/>
      <c r="E7" s="38"/>
      <c r="F7" s="76"/>
      <c r="G7" s="62"/>
      <c r="H7" s="42">
        <v>108068352.94</v>
      </c>
      <c r="I7" s="42">
        <v>20532987.059999999</v>
      </c>
      <c r="J7" s="42">
        <v>128601340</v>
      </c>
      <c r="K7" s="42">
        <v>3203542.08</v>
      </c>
      <c r="L7" s="42">
        <v>591441.69999999995</v>
      </c>
      <c r="M7" s="42">
        <v>3794983.78</v>
      </c>
      <c r="N7" s="42">
        <v>104864810.86</v>
      </c>
      <c r="O7" s="42">
        <v>19941545.359999999</v>
      </c>
      <c r="P7" s="42">
        <v>124806356.22</v>
      </c>
      <c r="Q7" s="43">
        <v>0</v>
      </c>
      <c r="R7" s="42">
        <v>52112</v>
      </c>
    </row>
    <row r="8" spans="1:26" x14ac:dyDescent="0.3">
      <c r="A8" s="29"/>
      <c r="B8" s="29"/>
      <c r="C8" s="29"/>
      <c r="D8" s="29"/>
      <c r="E8" s="29"/>
      <c r="F8" s="29"/>
      <c r="G8" s="29" t="s">
        <v>117</v>
      </c>
      <c r="H8" s="33">
        <f>H7/5</f>
        <v>21613670.588</v>
      </c>
      <c r="I8" s="33">
        <f t="shared" ref="I8:R8" si="0">I7/5</f>
        <v>4106597.4119999995</v>
      </c>
      <c r="J8" s="33">
        <f t="shared" si="0"/>
        <v>25720268</v>
      </c>
      <c r="K8" s="33">
        <f t="shared" si="0"/>
        <v>640708.41599999997</v>
      </c>
      <c r="L8" s="33">
        <f t="shared" si="0"/>
        <v>118288.34</v>
      </c>
      <c r="M8" s="33">
        <f t="shared" si="0"/>
        <v>758996.75599999994</v>
      </c>
      <c r="N8" s="33">
        <f t="shared" si="0"/>
        <v>20972962.171999998</v>
      </c>
      <c r="O8" s="33">
        <f t="shared" si="0"/>
        <v>3988309.0719999997</v>
      </c>
      <c r="P8" s="33">
        <f t="shared" si="0"/>
        <v>24961271.243999999</v>
      </c>
      <c r="Q8" s="33">
        <f t="shared" si="0"/>
        <v>0</v>
      </c>
      <c r="R8" s="33">
        <f t="shared" si="0"/>
        <v>10422.4</v>
      </c>
    </row>
    <row r="9" spans="1:26" s="9" customFormat="1" x14ac:dyDescent="0.3">
      <c r="A9" s="44"/>
      <c r="B9" s="44"/>
      <c r="C9" s="44"/>
      <c r="D9" s="44"/>
      <c r="E9" s="44"/>
      <c r="F9" s="44"/>
      <c r="G9" s="44" t="s">
        <v>116</v>
      </c>
      <c r="H9" s="45">
        <f>H7-H6</f>
        <v>73794546.460000008</v>
      </c>
      <c r="I9" s="45">
        <f t="shared" ref="I9:R9" si="1">I7-I6</f>
        <v>14020963.829999998</v>
      </c>
      <c r="J9" s="45">
        <f t="shared" si="1"/>
        <v>87815510.289999992</v>
      </c>
      <c r="K9" s="45">
        <f t="shared" si="1"/>
        <v>2230758.67</v>
      </c>
      <c r="L9" s="45">
        <f t="shared" si="1"/>
        <v>423720.64999999997</v>
      </c>
      <c r="M9" s="45">
        <f t="shared" si="1"/>
        <v>2654479.3199999998</v>
      </c>
      <c r="N9" s="45">
        <f t="shared" si="1"/>
        <v>71563787.789999992</v>
      </c>
      <c r="O9" s="45">
        <f t="shared" si="1"/>
        <v>13597243.18</v>
      </c>
      <c r="P9" s="45">
        <f t="shared" si="1"/>
        <v>85161030.969999999</v>
      </c>
      <c r="Q9" s="45">
        <f t="shared" si="1"/>
        <v>0</v>
      </c>
      <c r="R9" s="45">
        <f t="shared" si="1"/>
        <v>17300</v>
      </c>
      <c r="S9"/>
      <c r="T9"/>
      <c r="U9"/>
      <c r="V9"/>
      <c r="W9"/>
      <c r="X9"/>
      <c r="Y9"/>
      <c r="Z9"/>
    </row>
    <row r="10" spans="1:26" s="9" customFormat="1" x14ac:dyDescent="0.3">
      <c r="A10" s="44"/>
      <c r="B10" s="44"/>
      <c r="C10" s="44"/>
      <c r="D10" s="44"/>
      <c r="E10" s="44"/>
      <c r="F10" s="44"/>
      <c r="G10" s="44" t="s">
        <v>117</v>
      </c>
      <c r="H10" s="46">
        <f>H9/5</f>
        <v>14758909.292000001</v>
      </c>
      <c r="I10" s="46">
        <f t="shared" ref="I10:R10" si="2">I9/5</f>
        <v>2804192.7659999998</v>
      </c>
      <c r="J10" s="46">
        <f t="shared" si="2"/>
        <v>17563102.057999998</v>
      </c>
      <c r="K10" s="46">
        <f t="shared" si="2"/>
        <v>446151.734</v>
      </c>
      <c r="L10" s="46">
        <f t="shared" si="2"/>
        <v>84744.12999999999</v>
      </c>
      <c r="M10" s="46">
        <f t="shared" si="2"/>
        <v>530895.86399999994</v>
      </c>
      <c r="N10" s="46">
        <f t="shared" si="2"/>
        <v>14312757.557999998</v>
      </c>
      <c r="O10" s="46">
        <f t="shared" si="2"/>
        <v>2719448.6359999999</v>
      </c>
      <c r="P10" s="46">
        <f t="shared" si="2"/>
        <v>17032206.193999998</v>
      </c>
      <c r="Q10" s="46">
        <f t="shared" si="2"/>
        <v>0</v>
      </c>
      <c r="R10" s="46">
        <f t="shared" si="2"/>
        <v>3460</v>
      </c>
      <c r="S10"/>
      <c r="T10"/>
      <c r="U10"/>
      <c r="V10"/>
      <c r="W10"/>
      <c r="X10"/>
      <c r="Y10"/>
      <c r="Z10"/>
    </row>
    <row r="11" spans="1:26" s="8" customFormat="1" x14ac:dyDescent="0.3">
      <c r="A11" s="44"/>
      <c r="B11" s="44"/>
      <c r="C11" s="44"/>
      <c r="D11" s="44"/>
      <c r="E11" s="44"/>
      <c r="F11" s="44"/>
      <c r="G11" s="11" t="s">
        <v>118</v>
      </c>
      <c r="H11" s="47">
        <v>34273806.479999997</v>
      </c>
      <c r="I11" s="47">
        <v>6512023.2300000004</v>
      </c>
      <c r="J11" s="47">
        <v>40785829.710000001</v>
      </c>
      <c r="K11" s="47">
        <v>972783.41</v>
      </c>
      <c r="L11" s="47">
        <v>167721.04999999999</v>
      </c>
      <c r="M11" s="47">
        <v>1140504.46</v>
      </c>
      <c r="N11" s="47">
        <v>33301023.07</v>
      </c>
      <c r="O11" s="47">
        <v>6344302.1799999997</v>
      </c>
      <c r="P11" s="47">
        <v>39645325.25</v>
      </c>
      <c r="Q11" s="47">
        <v>0</v>
      </c>
      <c r="R11" s="47">
        <v>34812</v>
      </c>
      <c r="S11" s="1"/>
      <c r="T11" s="1"/>
      <c r="U11"/>
      <c r="V11"/>
      <c r="W11"/>
      <c r="X11"/>
      <c r="Y11"/>
      <c r="Z11"/>
    </row>
    <row r="12" spans="1:26" s="8" customFormat="1" x14ac:dyDescent="0.3">
      <c r="A12" s="44"/>
      <c r="B12" s="44"/>
      <c r="C12" s="44"/>
      <c r="D12" s="44"/>
      <c r="E12" s="44"/>
      <c r="F12" s="44"/>
      <c r="G12" s="11" t="s">
        <v>117</v>
      </c>
      <c r="H12" s="47">
        <f>H8-H10</f>
        <v>6854761.2959999982</v>
      </c>
      <c r="I12" s="47">
        <f t="shared" ref="I12:R12" si="3">I8-I10</f>
        <v>1302404.6459999997</v>
      </c>
      <c r="J12" s="47">
        <f t="shared" si="3"/>
        <v>8157165.9420000017</v>
      </c>
      <c r="K12" s="47">
        <f t="shared" si="3"/>
        <v>194556.68199999997</v>
      </c>
      <c r="L12" s="47">
        <f t="shared" si="3"/>
        <v>33544.210000000006</v>
      </c>
      <c r="M12" s="47">
        <f t="shared" si="3"/>
        <v>228100.89199999999</v>
      </c>
      <c r="N12" s="47">
        <f t="shared" si="3"/>
        <v>6660204.6140000001</v>
      </c>
      <c r="O12" s="47">
        <f t="shared" si="3"/>
        <v>1268860.4359999998</v>
      </c>
      <c r="P12" s="47">
        <f t="shared" si="3"/>
        <v>7929065.0500000007</v>
      </c>
      <c r="Q12" s="47">
        <f t="shared" si="3"/>
        <v>0</v>
      </c>
      <c r="R12" s="47">
        <f t="shared" si="3"/>
        <v>6962.4</v>
      </c>
      <c r="S12" s="1"/>
      <c r="T12" s="1"/>
      <c r="U12"/>
      <c r="V12"/>
      <c r="W12"/>
      <c r="X12"/>
      <c r="Y12"/>
      <c r="Z12"/>
    </row>
    <row r="13" spans="1:26" x14ac:dyDescent="0.3">
      <c r="A13" s="9"/>
      <c r="B13" s="9"/>
      <c r="C13" s="9"/>
      <c r="D13" s="9"/>
      <c r="E13" s="9"/>
      <c r="F13" s="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6" x14ac:dyDescent="0.3"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6" x14ac:dyDescent="0.3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8">
    <mergeCell ref="L3:L5"/>
    <mergeCell ref="M3:M5"/>
    <mergeCell ref="A3:A5"/>
    <mergeCell ref="B3:B5"/>
    <mergeCell ref="C3:C5"/>
    <mergeCell ref="D3:D5"/>
    <mergeCell ref="E3:E5"/>
    <mergeCell ref="G3:G5"/>
    <mergeCell ref="F7:G7"/>
    <mergeCell ref="H3:H5"/>
    <mergeCell ref="I3:I5"/>
    <mergeCell ref="J3:J5"/>
    <mergeCell ref="K3:K5"/>
    <mergeCell ref="N3:N5"/>
    <mergeCell ref="O3:O5"/>
    <mergeCell ref="P3:P5"/>
    <mergeCell ref="Q3:Q5"/>
    <mergeCell ref="R3:R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4FFE-5700-49C0-B7AC-462B12A17CED}">
  <dimension ref="A1:AM37"/>
  <sheetViews>
    <sheetView topLeftCell="A28" zoomScale="110" zoomScaleNormal="110" workbookViewId="0">
      <selection activeCell="G37" sqref="G37"/>
    </sheetView>
  </sheetViews>
  <sheetFormatPr defaultRowHeight="14.4" x14ac:dyDescent="0.3"/>
  <cols>
    <col min="1" max="2" width="9.33203125" bestFit="1" customWidth="1"/>
    <col min="3" max="3" width="9.88671875" bestFit="1" customWidth="1"/>
    <col min="4" max="4" width="11.77734375" customWidth="1"/>
    <col min="8" max="8" width="14.88671875" bestFit="1" customWidth="1"/>
    <col min="9" max="9" width="12.33203125" bestFit="1" customWidth="1"/>
    <col min="10" max="10" width="13.44140625" bestFit="1" customWidth="1"/>
    <col min="11" max="11" width="11.33203125" bestFit="1" customWidth="1"/>
    <col min="12" max="12" width="9.88671875" bestFit="1" customWidth="1"/>
    <col min="13" max="13" width="11.33203125" bestFit="1" customWidth="1"/>
    <col min="14" max="15" width="12.33203125" bestFit="1" customWidth="1"/>
    <col min="16" max="16" width="13.44140625" bestFit="1" customWidth="1"/>
    <col min="17" max="18" width="9.5546875" bestFit="1" customWidth="1"/>
  </cols>
  <sheetData>
    <row r="1" spans="1:18" ht="42" thickBot="1" x14ac:dyDescent="0.35">
      <c r="A1" s="37" t="s">
        <v>0</v>
      </c>
      <c r="B1" s="14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4" t="s">
        <v>16</v>
      </c>
      <c r="R1" s="15" t="s">
        <v>17</v>
      </c>
    </row>
    <row r="2" spans="1:18" ht="110.4" x14ac:dyDescent="0.3">
      <c r="A2" s="60">
        <v>1</v>
      </c>
      <c r="B2" s="60">
        <v>9582</v>
      </c>
      <c r="C2" s="68">
        <v>44970</v>
      </c>
      <c r="D2" s="17" t="s">
        <v>68</v>
      </c>
      <c r="E2" s="66" t="s">
        <v>70</v>
      </c>
      <c r="F2" s="66" t="s">
        <v>71</v>
      </c>
      <c r="G2" s="66" t="s">
        <v>72</v>
      </c>
      <c r="H2" s="56">
        <v>7510425.5499999998</v>
      </c>
      <c r="I2" s="56">
        <v>1426980.86</v>
      </c>
      <c r="J2" s="56">
        <v>8937406.4100000001</v>
      </c>
      <c r="K2" s="56">
        <v>203250</v>
      </c>
      <c r="L2" s="56">
        <v>38617.5</v>
      </c>
      <c r="M2" s="56">
        <v>241867.5</v>
      </c>
      <c r="N2" s="56">
        <v>7307175.5499999998</v>
      </c>
      <c r="O2" s="56">
        <v>1388363.36</v>
      </c>
      <c r="P2" s="56">
        <v>8695538.9100000001</v>
      </c>
      <c r="Q2" s="60">
        <v>2</v>
      </c>
      <c r="R2" s="56">
        <v>3353.8</v>
      </c>
    </row>
    <row r="3" spans="1:18" ht="83.4" thickBot="1" x14ac:dyDescent="0.35">
      <c r="A3" s="61"/>
      <c r="B3" s="61"/>
      <c r="C3" s="69"/>
      <c r="D3" s="19" t="s">
        <v>69</v>
      </c>
      <c r="E3" s="67"/>
      <c r="F3" s="67"/>
      <c r="G3" s="67"/>
      <c r="H3" s="57"/>
      <c r="I3" s="57"/>
      <c r="J3" s="57"/>
      <c r="K3" s="57"/>
      <c r="L3" s="57"/>
      <c r="M3" s="57"/>
      <c r="N3" s="57"/>
      <c r="O3" s="57"/>
      <c r="P3" s="57"/>
      <c r="Q3" s="61"/>
      <c r="R3" s="57"/>
    </row>
    <row r="4" spans="1:18" ht="124.2" x14ac:dyDescent="0.3">
      <c r="A4" s="60">
        <v>2</v>
      </c>
      <c r="B4" s="60">
        <v>18192</v>
      </c>
      <c r="C4" s="68">
        <v>44993</v>
      </c>
      <c r="D4" s="41" t="s">
        <v>73</v>
      </c>
      <c r="E4" s="66" t="s">
        <v>75</v>
      </c>
      <c r="F4" s="66" t="s">
        <v>71</v>
      </c>
      <c r="G4" s="66" t="s">
        <v>72</v>
      </c>
      <c r="H4" s="56">
        <v>2664165.2400000002</v>
      </c>
      <c r="I4" s="56">
        <v>506191.4</v>
      </c>
      <c r="J4" s="56">
        <v>3170356.64</v>
      </c>
      <c r="K4" s="56">
        <v>126250</v>
      </c>
      <c r="L4" s="56">
        <v>23987.5</v>
      </c>
      <c r="M4" s="56">
        <v>150237.5</v>
      </c>
      <c r="N4" s="56">
        <v>2537915.2400000002</v>
      </c>
      <c r="O4" s="56">
        <v>482203.9</v>
      </c>
      <c r="P4" s="56">
        <v>3020119.14</v>
      </c>
      <c r="Q4" s="60">
        <v>0</v>
      </c>
      <c r="R4" s="56">
        <v>1230</v>
      </c>
    </row>
    <row r="5" spans="1:18" ht="83.4" thickBot="1" x14ac:dyDescent="0.35">
      <c r="A5" s="61"/>
      <c r="B5" s="61"/>
      <c r="C5" s="69"/>
      <c r="D5" s="19" t="s">
        <v>74</v>
      </c>
      <c r="E5" s="67"/>
      <c r="F5" s="67"/>
      <c r="G5" s="67"/>
      <c r="H5" s="57"/>
      <c r="I5" s="57"/>
      <c r="J5" s="57"/>
      <c r="K5" s="57"/>
      <c r="L5" s="57"/>
      <c r="M5" s="57"/>
      <c r="N5" s="57"/>
      <c r="O5" s="57"/>
      <c r="P5" s="57"/>
      <c r="Q5" s="61"/>
      <c r="R5" s="57"/>
    </row>
    <row r="6" spans="1:18" ht="193.8" thickBot="1" x14ac:dyDescent="0.35">
      <c r="A6" s="18">
        <v>3</v>
      </c>
      <c r="B6" s="25">
        <v>11408</v>
      </c>
      <c r="C6" s="21">
        <v>44970</v>
      </c>
      <c r="D6" s="19" t="s">
        <v>76</v>
      </c>
      <c r="E6" s="19" t="s">
        <v>77</v>
      </c>
      <c r="F6" s="19" t="s">
        <v>71</v>
      </c>
      <c r="G6" s="19" t="s">
        <v>72</v>
      </c>
      <c r="H6" s="24">
        <v>862063.22</v>
      </c>
      <c r="I6" s="24">
        <v>163792.01</v>
      </c>
      <c r="J6" s="24">
        <v>1025855.23</v>
      </c>
      <c r="K6" s="24">
        <v>80250</v>
      </c>
      <c r="L6" s="24">
        <v>15247.5</v>
      </c>
      <c r="M6" s="24">
        <v>95497.5</v>
      </c>
      <c r="N6" s="24">
        <v>781813.22</v>
      </c>
      <c r="O6" s="24">
        <v>148544.51</v>
      </c>
      <c r="P6" s="24">
        <v>930357.73</v>
      </c>
      <c r="Q6" s="25">
        <v>0</v>
      </c>
      <c r="R6" s="48">
        <v>398</v>
      </c>
    </row>
    <row r="7" spans="1:18" ht="110.4" x14ac:dyDescent="0.3">
      <c r="A7" s="60">
        <v>4</v>
      </c>
      <c r="B7" s="60">
        <v>16598</v>
      </c>
      <c r="C7" s="68">
        <v>44993</v>
      </c>
      <c r="D7" s="17" t="s">
        <v>78</v>
      </c>
      <c r="E7" s="66" t="s">
        <v>80</v>
      </c>
      <c r="F7" s="66" t="s">
        <v>71</v>
      </c>
      <c r="G7" s="66" t="s">
        <v>72</v>
      </c>
      <c r="H7" s="56">
        <v>1181069.94</v>
      </c>
      <c r="I7" s="56">
        <v>224403.29</v>
      </c>
      <c r="J7" s="56">
        <v>1405473.23</v>
      </c>
      <c r="K7" s="56">
        <v>82250</v>
      </c>
      <c r="L7" s="56">
        <v>15627.5</v>
      </c>
      <c r="M7" s="56">
        <v>97877.5</v>
      </c>
      <c r="N7" s="56">
        <v>1098819.94</v>
      </c>
      <c r="O7" s="56">
        <v>208775.79</v>
      </c>
      <c r="P7" s="56">
        <v>1307595.73</v>
      </c>
      <c r="Q7" s="60">
        <v>0</v>
      </c>
      <c r="R7" s="73">
        <v>545.28</v>
      </c>
    </row>
    <row r="8" spans="1:18" ht="111" thickBot="1" x14ac:dyDescent="0.35">
      <c r="A8" s="61"/>
      <c r="B8" s="61"/>
      <c r="C8" s="69"/>
      <c r="D8" s="19" t="s">
        <v>79</v>
      </c>
      <c r="E8" s="67"/>
      <c r="F8" s="67"/>
      <c r="G8" s="67"/>
      <c r="H8" s="57"/>
      <c r="I8" s="57"/>
      <c r="J8" s="57"/>
      <c r="K8" s="57"/>
      <c r="L8" s="57"/>
      <c r="M8" s="57"/>
      <c r="N8" s="57"/>
      <c r="O8" s="57"/>
      <c r="P8" s="57"/>
      <c r="Q8" s="61"/>
      <c r="R8" s="75"/>
    </row>
    <row r="9" spans="1:18" ht="235.2" thickBot="1" x14ac:dyDescent="0.35">
      <c r="A9" s="18">
        <v>5</v>
      </c>
      <c r="B9" s="25">
        <v>2409</v>
      </c>
      <c r="C9" s="21">
        <v>44952</v>
      </c>
      <c r="D9" s="19" t="s">
        <v>81</v>
      </c>
      <c r="E9" s="19" t="s">
        <v>82</v>
      </c>
      <c r="F9" s="19" t="s">
        <v>71</v>
      </c>
      <c r="G9" s="19" t="s">
        <v>72</v>
      </c>
      <c r="H9" s="24">
        <v>11598410.880000001</v>
      </c>
      <c r="I9" s="24">
        <v>2203698.0699999998</v>
      </c>
      <c r="J9" s="24">
        <v>13802108.949999999</v>
      </c>
      <c r="K9" s="24">
        <v>268250</v>
      </c>
      <c r="L9" s="24">
        <v>50967.5</v>
      </c>
      <c r="M9" s="24">
        <v>319217.5</v>
      </c>
      <c r="N9" s="24">
        <v>11330160.880000001</v>
      </c>
      <c r="O9" s="24">
        <v>2152730.5699999998</v>
      </c>
      <c r="P9" s="24">
        <v>13482891.449999999</v>
      </c>
      <c r="Q9" s="25">
        <v>0</v>
      </c>
      <c r="R9" s="24">
        <v>5354.79</v>
      </c>
    </row>
    <row r="10" spans="1:18" ht="262.8" thickBot="1" x14ac:dyDescent="0.35">
      <c r="A10" s="18">
        <v>6</v>
      </c>
      <c r="B10" s="25">
        <v>2394</v>
      </c>
      <c r="C10" s="21">
        <v>44952</v>
      </c>
      <c r="D10" s="19" t="s">
        <v>83</v>
      </c>
      <c r="E10" s="19" t="s">
        <v>84</v>
      </c>
      <c r="F10" s="19" t="s">
        <v>71</v>
      </c>
      <c r="G10" s="19" t="s">
        <v>72</v>
      </c>
      <c r="H10" s="24">
        <v>16697601.49</v>
      </c>
      <c r="I10" s="24">
        <v>3172544.28</v>
      </c>
      <c r="J10" s="24">
        <v>19870145.77</v>
      </c>
      <c r="K10" s="24">
        <v>251250</v>
      </c>
      <c r="L10" s="24">
        <v>47737.5</v>
      </c>
      <c r="M10" s="24">
        <v>298987.5</v>
      </c>
      <c r="N10" s="24">
        <v>16446351.49</v>
      </c>
      <c r="O10" s="24">
        <v>3124806.78</v>
      </c>
      <c r="P10" s="24">
        <v>19571158.27</v>
      </c>
      <c r="Q10" s="25">
        <v>0</v>
      </c>
      <c r="R10" s="24">
        <v>7709</v>
      </c>
    </row>
    <row r="11" spans="1:18" ht="110.4" x14ac:dyDescent="0.3">
      <c r="A11" s="60">
        <v>7</v>
      </c>
      <c r="B11" s="60">
        <v>2406</v>
      </c>
      <c r="C11" s="68">
        <v>44952</v>
      </c>
      <c r="D11" s="17" t="s">
        <v>85</v>
      </c>
      <c r="E11" s="66" t="s">
        <v>87</v>
      </c>
      <c r="F11" s="66" t="s">
        <v>71</v>
      </c>
      <c r="G11" s="66" t="s">
        <v>72</v>
      </c>
      <c r="H11" s="56">
        <v>15023292.77</v>
      </c>
      <c r="I11" s="56">
        <v>2854425.63</v>
      </c>
      <c r="J11" s="56">
        <v>17877718.399999999</v>
      </c>
      <c r="K11" s="56">
        <v>249250</v>
      </c>
      <c r="L11" s="56">
        <v>47357.5</v>
      </c>
      <c r="M11" s="56">
        <v>296607.5</v>
      </c>
      <c r="N11" s="56">
        <v>14774042.77</v>
      </c>
      <c r="O11" s="56">
        <v>2807068.13</v>
      </c>
      <c r="P11" s="56">
        <v>17581110.899999999</v>
      </c>
      <c r="Q11" s="60">
        <v>0</v>
      </c>
      <c r="R11" s="56">
        <v>6936</v>
      </c>
    </row>
    <row r="12" spans="1:18" ht="42" thickBot="1" x14ac:dyDescent="0.35">
      <c r="A12" s="61"/>
      <c r="B12" s="61"/>
      <c r="C12" s="69"/>
      <c r="D12" s="19" t="s">
        <v>86</v>
      </c>
      <c r="E12" s="67"/>
      <c r="F12" s="67"/>
      <c r="G12" s="67"/>
      <c r="H12" s="57"/>
      <c r="I12" s="57"/>
      <c r="J12" s="57"/>
      <c r="K12" s="57"/>
      <c r="L12" s="57"/>
      <c r="M12" s="57"/>
      <c r="N12" s="57"/>
      <c r="O12" s="57"/>
      <c r="P12" s="57"/>
      <c r="Q12" s="61"/>
      <c r="R12" s="57"/>
    </row>
    <row r="13" spans="1:18" ht="124.2" x14ac:dyDescent="0.3">
      <c r="A13" s="60">
        <v>8</v>
      </c>
      <c r="B13" s="60">
        <v>2389</v>
      </c>
      <c r="C13" s="68">
        <v>44952</v>
      </c>
      <c r="D13" s="17" t="s">
        <v>88</v>
      </c>
      <c r="E13" s="66" t="s">
        <v>89</v>
      </c>
      <c r="F13" s="66" t="s">
        <v>71</v>
      </c>
      <c r="G13" s="66" t="s">
        <v>72</v>
      </c>
      <c r="H13" s="56">
        <v>7762900.9900000002</v>
      </c>
      <c r="I13" s="56">
        <v>1474951.19</v>
      </c>
      <c r="J13" s="56">
        <v>9237852.1799999997</v>
      </c>
      <c r="K13" s="56">
        <v>238250</v>
      </c>
      <c r="L13" s="56">
        <v>45267.5</v>
      </c>
      <c r="M13" s="56">
        <v>283517.5</v>
      </c>
      <c r="N13" s="56">
        <v>7524650.9900000002</v>
      </c>
      <c r="O13" s="56">
        <v>1429683.69</v>
      </c>
      <c r="P13" s="56">
        <v>8954334.6799999997</v>
      </c>
      <c r="Q13" s="60">
        <v>0</v>
      </c>
      <c r="R13" s="56">
        <v>3584</v>
      </c>
    </row>
    <row r="14" spans="1:18" ht="42" thickBot="1" x14ac:dyDescent="0.35">
      <c r="A14" s="61"/>
      <c r="B14" s="61"/>
      <c r="C14" s="69"/>
      <c r="D14" s="19" t="s">
        <v>86</v>
      </c>
      <c r="E14" s="67"/>
      <c r="F14" s="67"/>
      <c r="G14" s="67"/>
      <c r="H14" s="57"/>
      <c r="I14" s="57"/>
      <c r="J14" s="57"/>
      <c r="K14" s="57"/>
      <c r="L14" s="57"/>
      <c r="M14" s="57"/>
      <c r="N14" s="57"/>
      <c r="O14" s="57"/>
      <c r="P14" s="57"/>
      <c r="Q14" s="61"/>
      <c r="R14" s="57"/>
    </row>
    <row r="15" spans="1:18" ht="110.4" x14ac:dyDescent="0.3">
      <c r="A15" s="60">
        <v>9</v>
      </c>
      <c r="B15" s="60">
        <v>2403</v>
      </c>
      <c r="C15" s="68">
        <v>44952</v>
      </c>
      <c r="D15" s="17" t="s">
        <v>90</v>
      </c>
      <c r="E15" s="66" t="s">
        <v>92</v>
      </c>
      <c r="F15" s="66" t="s">
        <v>71</v>
      </c>
      <c r="G15" s="66" t="s">
        <v>72</v>
      </c>
      <c r="H15" s="56">
        <v>4282158.28</v>
      </c>
      <c r="I15" s="56">
        <v>813610.07</v>
      </c>
      <c r="J15" s="56">
        <v>5095768.3499999996</v>
      </c>
      <c r="K15" s="56">
        <v>172250</v>
      </c>
      <c r="L15" s="56">
        <v>32727.5</v>
      </c>
      <c r="M15" s="56">
        <v>204977.5</v>
      </c>
      <c r="N15" s="56">
        <v>4109908.28</v>
      </c>
      <c r="O15" s="56">
        <v>780882.57</v>
      </c>
      <c r="P15" s="56">
        <v>4890790.8499999996</v>
      </c>
      <c r="Q15" s="60">
        <v>0</v>
      </c>
      <c r="R15" s="56">
        <v>1977</v>
      </c>
    </row>
    <row r="16" spans="1:18" ht="55.8" thickBot="1" x14ac:dyDescent="0.35">
      <c r="A16" s="61"/>
      <c r="B16" s="61"/>
      <c r="C16" s="69"/>
      <c r="D16" s="19" t="s">
        <v>91</v>
      </c>
      <c r="E16" s="67"/>
      <c r="F16" s="67"/>
      <c r="G16" s="67"/>
      <c r="H16" s="57"/>
      <c r="I16" s="57"/>
      <c r="J16" s="57"/>
      <c r="K16" s="57"/>
      <c r="L16" s="57"/>
      <c r="M16" s="57"/>
      <c r="N16" s="57"/>
      <c r="O16" s="57"/>
      <c r="P16" s="57"/>
      <c r="Q16" s="61"/>
      <c r="R16" s="57"/>
    </row>
    <row r="17" spans="1:39" ht="152.4" thickBot="1" x14ac:dyDescent="0.35">
      <c r="A17" s="18">
        <v>10</v>
      </c>
      <c r="B17" s="25">
        <v>2407</v>
      </c>
      <c r="C17" s="21">
        <v>44952</v>
      </c>
      <c r="D17" s="49" t="s">
        <v>93</v>
      </c>
      <c r="E17" s="19" t="s">
        <v>94</v>
      </c>
      <c r="F17" s="19" t="s">
        <v>71</v>
      </c>
      <c r="G17" s="19" t="s">
        <v>72</v>
      </c>
      <c r="H17" s="24">
        <v>1659146.81</v>
      </c>
      <c r="I17" s="24">
        <v>315237.89</v>
      </c>
      <c r="J17" s="24">
        <v>1974384.7</v>
      </c>
      <c r="K17" s="24">
        <v>98250</v>
      </c>
      <c r="L17" s="24">
        <v>18667.5</v>
      </c>
      <c r="M17" s="24">
        <v>116917.5</v>
      </c>
      <c r="N17" s="24">
        <v>1560896.81</v>
      </c>
      <c r="O17" s="24">
        <v>296570.39</v>
      </c>
      <c r="P17" s="24">
        <v>1857467.2</v>
      </c>
      <c r="Q17" s="25">
        <v>0</v>
      </c>
      <c r="R17" s="48">
        <v>766</v>
      </c>
    </row>
    <row r="18" spans="1:39" ht="262.8" thickBot="1" x14ac:dyDescent="0.35">
      <c r="A18" s="18">
        <v>11</v>
      </c>
      <c r="B18" s="25">
        <v>2410</v>
      </c>
      <c r="C18" s="21">
        <v>44952</v>
      </c>
      <c r="D18" s="19" t="s">
        <v>95</v>
      </c>
      <c r="E18" s="19" t="s">
        <v>96</v>
      </c>
      <c r="F18" s="19" t="s">
        <v>71</v>
      </c>
      <c r="G18" s="19" t="s">
        <v>72</v>
      </c>
      <c r="H18" s="24">
        <v>1964551.12</v>
      </c>
      <c r="I18" s="24">
        <v>373264.71</v>
      </c>
      <c r="J18" s="24">
        <v>2337815.83</v>
      </c>
      <c r="K18" s="24">
        <v>215100</v>
      </c>
      <c r="L18" s="24">
        <v>40109</v>
      </c>
      <c r="M18" s="24">
        <v>255209</v>
      </c>
      <c r="N18" s="24">
        <v>1749451.12</v>
      </c>
      <c r="O18" s="24">
        <v>333155.71000000002</v>
      </c>
      <c r="P18" s="24">
        <v>2082606.83</v>
      </c>
      <c r="Q18" s="25">
        <v>0</v>
      </c>
      <c r="R18" s="48">
        <v>907</v>
      </c>
    </row>
    <row r="19" spans="1:39" ht="110.4" x14ac:dyDescent="0.3">
      <c r="A19" s="60">
        <v>12</v>
      </c>
      <c r="B19" s="66">
        <v>145590</v>
      </c>
      <c r="C19" s="68">
        <v>44937</v>
      </c>
      <c r="D19" s="17" t="s">
        <v>97</v>
      </c>
      <c r="E19" s="66" t="s">
        <v>99</v>
      </c>
      <c r="F19" s="66" t="s">
        <v>100</v>
      </c>
      <c r="G19" s="66" t="s">
        <v>72</v>
      </c>
      <c r="H19" s="64">
        <v>5685639.7400000002</v>
      </c>
      <c r="I19" s="56">
        <v>1080271.55</v>
      </c>
      <c r="J19" s="56">
        <v>6765911.29</v>
      </c>
      <c r="K19" s="56">
        <v>398000</v>
      </c>
      <c r="L19" s="56">
        <v>73530</v>
      </c>
      <c r="M19" s="56">
        <v>471530</v>
      </c>
      <c r="N19" s="56">
        <v>5287639.74</v>
      </c>
      <c r="O19" s="56">
        <v>1006741.55</v>
      </c>
      <c r="P19" s="56">
        <v>6294381.29</v>
      </c>
      <c r="Q19" s="60">
        <v>0</v>
      </c>
      <c r="R19" s="56">
        <v>5774.92</v>
      </c>
    </row>
    <row r="20" spans="1:39" ht="69.599999999999994" thickBot="1" x14ac:dyDescent="0.35">
      <c r="A20" s="61"/>
      <c r="B20" s="67"/>
      <c r="C20" s="69"/>
      <c r="D20" s="19" t="s">
        <v>98</v>
      </c>
      <c r="E20" s="67"/>
      <c r="F20" s="67"/>
      <c r="G20" s="67"/>
      <c r="H20" s="65"/>
      <c r="I20" s="57"/>
      <c r="J20" s="57"/>
      <c r="K20" s="57"/>
      <c r="L20" s="57"/>
      <c r="M20" s="57"/>
      <c r="N20" s="57"/>
      <c r="O20" s="57"/>
      <c r="P20" s="57"/>
      <c r="Q20" s="61"/>
      <c r="R20" s="57"/>
    </row>
    <row r="21" spans="1:39" ht="235.2" thickBot="1" x14ac:dyDescent="0.35">
      <c r="A21" s="18">
        <v>13</v>
      </c>
      <c r="B21" s="19">
        <v>121033</v>
      </c>
      <c r="C21" s="21">
        <v>44872</v>
      </c>
      <c r="D21" s="19" t="s">
        <v>101</v>
      </c>
      <c r="E21" s="19" t="s">
        <v>102</v>
      </c>
      <c r="F21" s="19" t="s">
        <v>100</v>
      </c>
      <c r="G21" s="19" t="s">
        <v>72</v>
      </c>
      <c r="H21" s="23">
        <v>5393438.1100000003</v>
      </c>
      <c r="I21" s="24">
        <v>1024753.24</v>
      </c>
      <c r="J21" s="24">
        <v>6418191.3499999996</v>
      </c>
      <c r="K21" s="24">
        <v>322000</v>
      </c>
      <c r="L21" s="24">
        <v>56430</v>
      </c>
      <c r="M21" s="24">
        <v>378430</v>
      </c>
      <c r="N21" s="24">
        <v>5071438.1100000003</v>
      </c>
      <c r="O21" s="24">
        <v>968323.24</v>
      </c>
      <c r="P21" s="24">
        <v>6039761.3499999996</v>
      </c>
      <c r="Q21" s="25">
        <v>0</v>
      </c>
      <c r="R21" s="24">
        <v>5478.13</v>
      </c>
    </row>
    <row r="22" spans="1:39" ht="124.2" x14ac:dyDescent="0.3">
      <c r="A22" s="60">
        <v>14</v>
      </c>
      <c r="B22" s="66">
        <v>145907</v>
      </c>
      <c r="C22" s="68">
        <v>44925</v>
      </c>
      <c r="D22" s="17" t="s">
        <v>103</v>
      </c>
      <c r="E22" s="66" t="s">
        <v>105</v>
      </c>
      <c r="F22" s="66" t="s">
        <v>100</v>
      </c>
      <c r="G22" s="66" t="s">
        <v>72</v>
      </c>
      <c r="H22" s="64">
        <v>878209.68</v>
      </c>
      <c r="I22" s="56">
        <v>166859.84</v>
      </c>
      <c r="J22" s="56">
        <v>1045069.52</v>
      </c>
      <c r="K22" s="56">
        <v>158500</v>
      </c>
      <c r="L22" s="56">
        <v>29355</v>
      </c>
      <c r="M22" s="56">
        <v>187855</v>
      </c>
      <c r="N22" s="56">
        <v>719709.68</v>
      </c>
      <c r="O22" s="56">
        <v>137504.84</v>
      </c>
      <c r="P22" s="56">
        <v>857214.52</v>
      </c>
      <c r="Q22" s="60">
        <v>0</v>
      </c>
      <c r="R22" s="73">
        <v>892</v>
      </c>
    </row>
    <row r="23" spans="1:39" ht="55.8" thickBot="1" x14ac:dyDescent="0.35">
      <c r="A23" s="61"/>
      <c r="B23" s="67"/>
      <c r="C23" s="69"/>
      <c r="D23" s="19" t="s">
        <v>104</v>
      </c>
      <c r="E23" s="67"/>
      <c r="F23" s="67"/>
      <c r="G23" s="67"/>
      <c r="H23" s="65"/>
      <c r="I23" s="57"/>
      <c r="J23" s="57"/>
      <c r="K23" s="57"/>
      <c r="L23" s="57"/>
      <c r="M23" s="57"/>
      <c r="N23" s="57"/>
      <c r="O23" s="57"/>
      <c r="P23" s="57"/>
      <c r="Q23" s="61"/>
      <c r="R23" s="75"/>
    </row>
    <row r="24" spans="1:39" ht="110.4" x14ac:dyDescent="0.3">
      <c r="A24" s="60">
        <v>15</v>
      </c>
      <c r="B24" s="60">
        <v>10465</v>
      </c>
      <c r="C24" s="68">
        <v>44967</v>
      </c>
      <c r="D24" s="17" t="s">
        <v>106</v>
      </c>
      <c r="E24" s="66" t="s">
        <v>108</v>
      </c>
      <c r="F24" s="66" t="s">
        <v>109</v>
      </c>
      <c r="G24" s="66" t="s">
        <v>72</v>
      </c>
      <c r="H24" s="56">
        <v>5003107.38</v>
      </c>
      <c r="I24" s="56">
        <v>950590.4</v>
      </c>
      <c r="J24" s="56">
        <v>5953697.7800000003</v>
      </c>
      <c r="K24" s="73">
        <v>0</v>
      </c>
      <c r="L24" s="73">
        <v>0</v>
      </c>
      <c r="M24" s="73">
        <v>0</v>
      </c>
      <c r="N24" s="56">
        <v>5003107.38</v>
      </c>
      <c r="O24" s="56">
        <v>950590.4</v>
      </c>
      <c r="P24" s="56">
        <v>5953697.7800000003</v>
      </c>
      <c r="Q24" s="60">
        <v>0</v>
      </c>
      <c r="R24" s="56">
        <v>2309.85</v>
      </c>
    </row>
    <row r="25" spans="1:39" ht="42" thickBot="1" x14ac:dyDescent="0.35">
      <c r="A25" s="61"/>
      <c r="B25" s="61"/>
      <c r="C25" s="69"/>
      <c r="D25" s="19" t="s">
        <v>107</v>
      </c>
      <c r="E25" s="67"/>
      <c r="F25" s="67"/>
      <c r="G25" s="67"/>
      <c r="H25" s="57"/>
      <c r="I25" s="57"/>
      <c r="J25" s="57"/>
      <c r="K25" s="75"/>
      <c r="L25" s="75"/>
      <c r="M25" s="75"/>
      <c r="N25" s="57"/>
      <c r="O25" s="57"/>
      <c r="P25" s="57"/>
      <c r="Q25" s="61"/>
      <c r="R25" s="57"/>
    </row>
    <row r="26" spans="1:39" ht="110.4" x14ac:dyDescent="0.3">
      <c r="A26" s="60">
        <v>16</v>
      </c>
      <c r="B26" s="60">
        <v>10512</v>
      </c>
      <c r="C26" s="68">
        <v>44967</v>
      </c>
      <c r="D26" s="17" t="s">
        <v>110</v>
      </c>
      <c r="E26" s="66" t="s">
        <v>112</v>
      </c>
      <c r="F26" s="66" t="s">
        <v>109</v>
      </c>
      <c r="G26" s="66" t="s">
        <v>72</v>
      </c>
      <c r="H26" s="56">
        <v>5068411.92</v>
      </c>
      <c r="I26" s="56">
        <v>962998.26</v>
      </c>
      <c r="J26" s="56">
        <v>6031410.1799999997</v>
      </c>
      <c r="K26" s="73">
        <v>0</v>
      </c>
      <c r="L26" s="73">
        <v>0</v>
      </c>
      <c r="M26" s="73">
        <v>0</v>
      </c>
      <c r="N26" s="56">
        <v>5068411.92</v>
      </c>
      <c r="O26" s="56">
        <v>962998.26</v>
      </c>
      <c r="P26" s="56">
        <v>6031410.1799999997</v>
      </c>
      <c r="Q26" s="60">
        <v>0</v>
      </c>
      <c r="R26" s="56">
        <v>2340</v>
      </c>
    </row>
    <row r="27" spans="1:39" ht="97.2" thickBot="1" x14ac:dyDescent="0.35">
      <c r="A27" s="61"/>
      <c r="B27" s="61"/>
      <c r="C27" s="69"/>
      <c r="D27" s="19" t="s">
        <v>111</v>
      </c>
      <c r="E27" s="67"/>
      <c r="F27" s="67"/>
      <c r="G27" s="67"/>
      <c r="H27" s="57"/>
      <c r="I27" s="57"/>
      <c r="J27" s="57"/>
      <c r="K27" s="75"/>
      <c r="L27" s="75"/>
      <c r="M27" s="75"/>
      <c r="N27" s="57"/>
      <c r="O27" s="57"/>
      <c r="P27" s="57"/>
      <c r="Q27" s="61"/>
      <c r="R27" s="57"/>
    </row>
    <row r="28" spans="1:39" ht="110.4" x14ac:dyDescent="0.3">
      <c r="A28" s="60">
        <v>17</v>
      </c>
      <c r="B28" s="60">
        <v>10712</v>
      </c>
      <c r="C28" s="68">
        <v>44967</v>
      </c>
      <c r="D28" s="17" t="s">
        <v>113</v>
      </c>
      <c r="E28" s="66" t="s">
        <v>115</v>
      </c>
      <c r="F28" s="66" t="s">
        <v>109</v>
      </c>
      <c r="G28" s="66" t="s">
        <v>72</v>
      </c>
      <c r="H28" s="56">
        <v>6993628.6900000004</v>
      </c>
      <c r="I28" s="56">
        <v>1328789.45</v>
      </c>
      <c r="J28" s="56">
        <v>8322418.1399999997</v>
      </c>
      <c r="K28" s="73">
        <v>0</v>
      </c>
      <c r="L28" s="73">
        <v>0</v>
      </c>
      <c r="M28" s="73">
        <v>0</v>
      </c>
      <c r="N28" s="56">
        <v>6993628.6900000004</v>
      </c>
      <c r="O28" s="56">
        <v>1328789.45</v>
      </c>
      <c r="P28" s="56">
        <v>8322418.1399999997</v>
      </c>
      <c r="Q28" s="60">
        <v>0</v>
      </c>
      <c r="R28" s="56">
        <v>3228.84</v>
      </c>
    </row>
    <row r="29" spans="1:39" ht="97.2" thickBot="1" x14ac:dyDescent="0.35">
      <c r="A29" s="61"/>
      <c r="B29" s="61"/>
      <c r="C29" s="69"/>
      <c r="D29" s="49" t="s">
        <v>114</v>
      </c>
      <c r="E29" s="67"/>
      <c r="F29" s="67"/>
      <c r="G29" s="67"/>
      <c r="H29" s="57"/>
      <c r="I29" s="57"/>
      <c r="J29" s="57"/>
      <c r="K29" s="75"/>
      <c r="L29" s="75"/>
      <c r="M29" s="75"/>
      <c r="N29" s="57"/>
      <c r="O29" s="57"/>
      <c r="P29" s="57"/>
      <c r="Q29" s="61"/>
      <c r="R29" s="57"/>
    </row>
    <row r="30" spans="1:39" x14ac:dyDescent="0.3">
      <c r="A30" s="76"/>
      <c r="B30" s="76"/>
      <c r="C30" s="76"/>
      <c r="D30" s="76"/>
      <c r="E30" s="76"/>
      <c r="F30" s="76"/>
      <c r="G30" s="62"/>
      <c r="H30" s="42">
        <v>100228221.81</v>
      </c>
      <c r="I30" s="42">
        <v>19043362.140000001</v>
      </c>
      <c r="J30" s="42">
        <v>119271583.95</v>
      </c>
      <c r="K30" s="42">
        <v>2863100</v>
      </c>
      <c r="L30" s="42">
        <v>535629</v>
      </c>
      <c r="M30" s="42">
        <v>3398729</v>
      </c>
      <c r="N30" s="42">
        <v>97365121.810000002</v>
      </c>
      <c r="O30" s="42">
        <v>18507733.140000001</v>
      </c>
      <c r="P30" s="42">
        <v>115872854.95</v>
      </c>
      <c r="Q30" s="43">
        <v>2</v>
      </c>
      <c r="R30" s="42">
        <v>52784.61</v>
      </c>
    </row>
    <row r="31" spans="1:39" x14ac:dyDescent="0.3">
      <c r="A31" s="29"/>
      <c r="B31" s="29"/>
      <c r="C31" s="29"/>
      <c r="D31" s="29"/>
      <c r="E31" s="29"/>
      <c r="F31" s="29"/>
      <c r="G31" s="29" t="s">
        <v>117</v>
      </c>
      <c r="H31" s="50">
        <f>H30/5</f>
        <v>20045644.362</v>
      </c>
      <c r="I31" s="50">
        <f t="shared" ref="I31:R31" si="0">I30/5</f>
        <v>3808672.4280000003</v>
      </c>
      <c r="J31" s="50">
        <f t="shared" si="0"/>
        <v>23854316.789999999</v>
      </c>
      <c r="K31" s="50">
        <f t="shared" si="0"/>
        <v>572620</v>
      </c>
      <c r="L31" s="50">
        <f t="shared" si="0"/>
        <v>107125.8</v>
      </c>
      <c r="M31" s="50">
        <f t="shared" si="0"/>
        <v>679745.8</v>
      </c>
      <c r="N31" s="50">
        <f t="shared" si="0"/>
        <v>19473024.362</v>
      </c>
      <c r="O31" s="50">
        <f t="shared" si="0"/>
        <v>3701546.628</v>
      </c>
      <c r="P31" s="50">
        <f t="shared" si="0"/>
        <v>23174570.990000002</v>
      </c>
      <c r="Q31" s="50">
        <f t="shared" si="0"/>
        <v>0.4</v>
      </c>
      <c r="R31" s="50">
        <f t="shared" si="0"/>
        <v>10556.922</v>
      </c>
    </row>
    <row r="32" spans="1:39" s="9" customFormat="1" x14ac:dyDescent="0.3">
      <c r="A32" s="44"/>
      <c r="B32" s="44"/>
      <c r="C32" s="44"/>
      <c r="D32" s="44"/>
      <c r="E32" s="44"/>
      <c r="F32" s="44"/>
      <c r="G32" s="44" t="s">
        <v>116</v>
      </c>
      <c r="H32" s="45">
        <f>H30-H22-H19</f>
        <v>93664372.390000001</v>
      </c>
      <c r="I32" s="45">
        <f t="shared" ref="I32:R32" si="1">I30-I22-I19</f>
        <v>17796230.75</v>
      </c>
      <c r="J32" s="45">
        <f t="shared" si="1"/>
        <v>111460603.14</v>
      </c>
      <c r="K32" s="45">
        <f t="shared" si="1"/>
        <v>2306600</v>
      </c>
      <c r="L32" s="45">
        <f t="shared" si="1"/>
        <v>432744</v>
      </c>
      <c r="M32" s="45">
        <f t="shared" si="1"/>
        <v>2739344</v>
      </c>
      <c r="N32" s="45">
        <f t="shared" si="1"/>
        <v>91357772.390000001</v>
      </c>
      <c r="O32" s="45">
        <f t="shared" si="1"/>
        <v>17363486.75</v>
      </c>
      <c r="P32" s="45">
        <f t="shared" si="1"/>
        <v>108721259.14</v>
      </c>
      <c r="Q32" s="45">
        <f t="shared" si="1"/>
        <v>2</v>
      </c>
      <c r="R32" s="45">
        <f t="shared" si="1"/>
        <v>46117.69</v>
      </c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9" customFormat="1" x14ac:dyDescent="0.3">
      <c r="A33" s="44"/>
      <c r="B33" s="44"/>
      <c r="C33" s="44"/>
      <c r="D33" s="44"/>
      <c r="E33" s="44"/>
      <c r="F33" s="44"/>
      <c r="G33" s="44" t="s">
        <v>117</v>
      </c>
      <c r="H33" s="45">
        <f>H32/5</f>
        <v>18732874.478</v>
      </c>
      <c r="I33" s="45">
        <f t="shared" ref="I33:R33" si="2">I32/5</f>
        <v>3559246.15</v>
      </c>
      <c r="J33" s="45">
        <f t="shared" si="2"/>
        <v>22292120.627999999</v>
      </c>
      <c r="K33" s="45">
        <f t="shared" si="2"/>
        <v>461320</v>
      </c>
      <c r="L33" s="45">
        <f t="shared" si="2"/>
        <v>86548.800000000003</v>
      </c>
      <c r="M33" s="45">
        <f t="shared" si="2"/>
        <v>547868.80000000005</v>
      </c>
      <c r="N33" s="45">
        <f t="shared" si="2"/>
        <v>18271554.478</v>
      </c>
      <c r="O33" s="45">
        <f t="shared" si="2"/>
        <v>3472697.35</v>
      </c>
      <c r="P33" s="45">
        <f t="shared" si="2"/>
        <v>21744251.828000002</v>
      </c>
      <c r="Q33" s="45">
        <f t="shared" si="2"/>
        <v>0.4</v>
      </c>
      <c r="R33" s="45">
        <f t="shared" si="2"/>
        <v>9223.5380000000005</v>
      </c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8" customFormat="1" x14ac:dyDescent="0.3">
      <c r="A34" s="44"/>
      <c r="B34" s="44"/>
      <c r="C34" s="44"/>
      <c r="D34" s="44"/>
      <c r="E34" s="44"/>
      <c r="F34" s="44"/>
      <c r="G34" s="11" t="s">
        <v>118</v>
      </c>
      <c r="H34" s="47">
        <f>H30-H32</f>
        <v>6563849.4200000018</v>
      </c>
      <c r="I34" s="47">
        <f t="shared" ref="I34:R34" si="3">I30-I32</f>
        <v>1247131.3900000006</v>
      </c>
      <c r="J34" s="47">
        <f t="shared" si="3"/>
        <v>7810980.8100000024</v>
      </c>
      <c r="K34" s="47">
        <f t="shared" si="3"/>
        <v>556500</v>
      </c>
      <c r="L34" s="47">
        <f t="shared" si="3"/>
        <v>102885</v>
      </c>
      <c r="M34" s="47">
        <f t="shared" si="3"/>
        <v>659385</v>
      </c>
      <c r="N34" s="47">
        <f t="shared" si="3"/>
        <v>6007349.4200000018</v>
      </c>
      <c r="O34" s="47">
        <f t="shared" si="3"/>
        <v>1144246.3900000006</v>
      </c>
      <c r="P34" s="47">
        <f t="shared" si="3"/>
        <v>7151595.8100000024</v>
      </c>
      <c r="Q34" s="47">
        <f t="shared" si="3"/>
        <v>0</v>
      </c>
      <c r="R34" s="47">
        <f t="shared" si="3"/>
        <v>6666.9199999999983</v>
      </c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s="8" customFormat="1" x14ac:dyDescent="0.3">
      <c r="A35" s="44"/>
      <c r="B35" s="44"/>
      <c r="C35" s="44"/>
      <c r="D35" s="44"/>
      <c r="E35" s="44"/>
      <c r="F35" s="44"/>
      <c r="G35" s="11" t="s">
        <v>117</v>
      </c>
      <c r="H35" s="47">
        <f>H34/5</f>
        <v>1312769.8840000003</v>
      </c>
      <c r="I35" s="47">
        <f t="shared" ref="I35:R35" si="4">I34/5</f>
        <v>249426.27800000011</v>
      </c>
      <c r="J35" s="47">
        <f t="shared" si="4"/>
        <v>1562196.1620000005</v>
      </c>
      <c r="K35" s="47">
        <f t="shared" si="4"/>
        <v>111300</v>
      </c>
      <c r="L35" s="47">
        <f t="shared" si="4"/>
        <v>20577</v>
      </c>
      <c r="M35" s="47">
        <f t="shared" si="4"/>
        <v>131877</v>
      </c>
      <c r="N35" s="47">
        <f t="shared" si="4"/>
        <v>1201469.8840000003</v>
      </c>
      <c r="O35" s="47">
        <f t="shared" si="4"/>
        <v>228849.27800000011</v>
      </c>
      <c r="P35" s="47">
        <f t="shared" si="4"/>
        <v>1430319.1620000005</v>
      </c>
      <c r="Q35" s="47">
        <f t="shared" si="4"/>
        <v>0</v>
      </c>
      <c r="R35" s="47">
        <f t="shared" si="4"/>
        <v>1333.3839999999996</v>
      </c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x14ac:dyDescent="0.3">
      <c r="A36" s="9"/>
      <c r="B36" s="9"/>
      <c r="C36" s="9"/>
      <c r="D36" s="9"/>
      <c r="E36" s="9"/>
      <c r="F36" s="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39" x14ac:dyDescent="0.3">
      <c r="A37" s="9"/>
      <c r="B37" s="9"/>
      <c r="C37" s="9"/>
      <c r="D37" s="9"/>
      <c r="E37" s="9"/>
      <c r="F37" s="9"/>
    </row>
  </sheetData>
  <mergeCells count="188">
    <mergeCell ref="N2:N3"/>
    <mergeCell ref="O2:O3"/>
    <mergeCell ref="P2:P3"/>
    <mergeCell ref="Q2:Q3"/>
    <mergeCell ref="R2:R3"/>
    <mergeCell ref="A4:A5"/>
    <mergeCell ref="B4:B5"/>
    <mergeCell ref="C4:C5"/>
    <mergeCell ref="E4:E5"/>
    <mergeCell ref="F4:F5"/>
    <mergeCell ref="H2:H3"/>
    <mergeCell ref="I2:I3"/>
    <mergeCell ref="J2:J3"/>
    <mergeCell ref="K2:K3"/>
    <mergeCell ref="L2:L3"/>
    <mergeCell ref="M2:M3"/>
    <mergeCell ref="A2:A3"/>
    <mergeCell ref="B2:B3"/>
    <mergeCell ref="C2:C3"/>
    <mergeCell ref="E2:E3"/>
    <mergeCell ref="F2:F3"/>
    <mergeCell ref="G2:G3"/>
    <mergeCell ref="M4:M5"/>
    <mergeCell ref="N4:N5"/>
    <mergeCell ref="O4:O5"/>
    <mergeCell ref="P4:P5"/>
    <mergeCell ref="Q4:Q5"/>
    <mergeCell ref="R4:R5"/>
    <mergeCell ref="G4:G5"/>
    <mergeCell ref="H4:H5"/>
    <mergeCell ref="I4:I5"/>
    <mergeCell ref="J4:J5"/>
    <mergeCell ref="K4:K5"/>
    <mergeCell ref="L4:L5"/>
    <mergeCell ref="N7:N8"/>
    <mergeCell ref="O7:O8"/>
    <mergeCell ref="P7:P8"/>
    <mergeCell ref="Q7:Q8"/>
    <mergeCell ref="R7:R8"/>
    <mergeCell ref="A11:A12"/>
    <mergeCell ref="B11:B12"/>
    <mergeCell ref="C11:C12"/>
    <mergeCell ref="E11:E12"/>
    <mergeCell ref="F11:F12"/>
    <mergeCell ref="H7:H8"/>
    <mergeCell ref="I7:I8"/>
    <mergeCell ref="J7:J8"/>
    <mergeCell ref="K7:K8"/>
    <mergeCell ref="L7:L8"/>
    <mergeCell ref="M7:M8"/>
    <mergeCell ref="A7:A8"/>
    <mergeCell ref="B7:B8"/>
    <mergeCell ref="C7:C8"/>
    <mergeCell ref="E7:E8"/>
    <mergeCell ref="F7:F8"/>
    <mergeCell ref="G7:G8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N13:N14"/>
    <mergeCell ref="O13:O14"/>
    <mergeCell ref="P13:P14"/>
    <mergeCell ref="Q13:Q14"/>
    <mergeCell ref="R13:R14"/>
    <mergeCell ref="A15:A16"/>
    <mergeCell ref="B15:B16"/>
    <mergeCell ref="C15:C16"/>
    <mergeCell ref="E15:E16"/>
    <mergeCell ref="F15:F16"/>
    <mergeCell ref="H13:H14"/>
    <mergeCell ref="I13:I14"/>
    <mergeCell ref="J13:J14"/>
    <mergeCell ref="K13:K14"/>
    <mergeCell ref="L13:L14"/>
    <mergeCell ref="M13:M14"/>
    <mergeCell ref="A13:A14"/>
    <mergeCell ref="B13:B14"/>
    <mergeCell ref="C13:C14"/>
    <mergeCell ref="E13:E14"/>
    <mergeCell ref="F13:F14"/>
    <mergeCell ref="G13:G14"/>
    <mergeCell ref="M15:M16"/>
    <mergeCell ref="N15:N16"/>
    <mergeCell ref="O15:O16"/>
    <mergeCell ref="P15:P16"/>
    <mergeCell ref="Q15:Q16"/>
    <mergeCell ref="R15:R16"/>
    <mergeCell ref="G15:G16"/>
    <mergeCell ref="H15:H16"/>
    <mergeCell ref="I15:I16"/>
    <mergeCell ref="J15:J16"/>
    <mergeCell ref="K15:K16"/>
    <mergeCell ref="L15:L16"/>
    <mergeCell ref="N19:N20"/>
    <mergeCell ref="O19:O20"/>
    <mergeCell ref="P19:P20"/>
    <mergeCell ref="Q19:Q20"/>
    <mergeCell ref="R19:R20"/>
    <mergeCell ref="A22:A23"/>
    <mergeCell ref="B22:B23"/>
    <mergeCell ref="C22:C23"/>
    <mergeCell ref="E22:E23"/>
    <mergeCell ref="F22:F23"/>
    <mergeCell ref="H19:H20"/>
    <mergeCell ref="I19:I20"/>
    <mergeCell ref="J19:J20"/>
    <mergeCell ref="K19:K20"/>
    <mergeCell ref="L19:L20"/>
    <mergeCell ref="M19:M20"/>
    <mergeCell ref="A19:A20"/>
    <mergeCell ref="B19:B20"/>
    <mergeCell ref="C19:C20"/>
    <mergeCell ref="E19:E20"/>
    <mergeCell ref="F19:F20"/>
    <mergeCell ref="G19:G20"/>
    <mergeCell ref="M22:M23"/>
    <mergeCell ref="N22:N23"/>
    <mergeCell ref="O22:O23"/>
    <mergeCell ref="P22:P23"/>
    <mergeCell ref="Q22:Q23"/>
    <mergeCell ref="R22:R23"/>
    <mergeCell ref="G22:G23"/>
    <mergeCell ref="H22:H23"/>
    <mergeCell ref="I22:I23"/>
    <mergeCell ref="J22:J23"/>
    <mergeCell ref="K22:K23"/>
    <mergeCell ref="L22:L23"/>
    <mergeCell ref="N24:N25"/>
    <mergeCell ref="O24:O25"/>
    <mergeCell ref="P24:P25"/>
    <mergeCell ref="Q24:Q25"/>
    <mergeCell ref="R24:R25"/>
    <mergeCell ref="A26:A27"/>
    <mergeCell ref="B26:B27"/>
    <mergeCell ref="C26:C27"/>
    <mergeCell ref="E26:E27"/>
    <mergeCell ref="F26:F27"/>
    <mergeCell ref="H24:H25"/>
    <mergeCell ref="I24:I25"/>
    <mergeCell ref="J24:J25"/>
    <mergeCell ref="K24:K25"/>
    <mergeCell ref="L24:L25"/>
    <mergeCell ref="M24:M25"/>
    <mergeCell ref="A24:A25"/>
    <mergeCell ref="B24:B25"/>
    <mergeCell ref="C24:C25"/>
    <mergeCell ref="E24:E25"/>
    <mergeCell ref="F24:F25"/>
    <mergeCell ref="G24:G25"/>
    <mergeCell ref="M26:M27"/>
    <mergeCell ref="N26:N27"/>
    <mergeCell ref="O26:O27"/>
    <mergeCell ref="P26:P27"/>
    <mergeCell ref="Q26:Q27"/>
    <mergeCell ref="R26:R27"/>
    <mergeCell ref="G26:G27"/>
    <mergeCell ref="H26:H27"/>
    <mergeCell ref="I26:I27"/>
    <mergeCell ref="J26:J27"/>
    <mergeCell ref="K26:K27"/>
    <mergeCell ref="L26:L27"/>
    <mergeCell ref="N28:N29"/>
    <mergeCell ref="O28:O29"/>
    <mergeCell ref="P28:P29"/>
    <mergeCell ref="Q28:Q29"/>
    <mergeCell ref="R28:R29"/>
    <mergeCell ref="A30:G30"/>
    <mergeCell ref="H28:H29"/>
    <mergeCell ref="I28:I29"/>
    <mergeCell ref="J28:J29"/>
    <mergeCell ref="K28:K29"/>
    <mergeCell ref="L28:L29"/>
    <mergeCell ref="M28:M29"/>
    <mergeCell ref="A28:A29"/>
    <mergeCell ref="B28:B29"/>
    <mergeCell ref="C28:C29"/>
    <mergeCell ref="E28:E29"/>
    <mergeCell ref="F28:F29"/>
    <mergeCell ref="G28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rezidential</vt:lpstr>
      <vt:lpstr>public</vt:lpstr>
      <vt:lpstr>gj</vt:lpstr>
      <vt:lpstr>hd</vt:lpstr>
      <vt:lpstr>gl</vt:lpstr>
      <vt:lpstr>ph</vt:lpstr>
      <vt:lpstr>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 Barbu</dc:creator>
  <cp:lastModifiedBy>Adrian B</cp:lastModifiedBy>
  <dcterms:created xsi:type="dcterms:W3CDTF">2025-10-13T07:57:30Z</dcterms:created>
  <dcterms:modified xsi:type="dcterms:W3CDTF">2025-11-08T10:37:40Z</dcterms:modified>
</cp:coreProperties>
</file>